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2240" windowHeight="7770"/>
  </bookViews>
  <sheets>
    <sheet name="Proteccion y control" sheetId="1" r:id="rId1"/>
    <sheet name="Manejo de recursos" sheetId="2" r:id="rId2"/>
    <sheet name="Uso Publico" sheetId="5" r:id="rId3"/>
    <sheet name="Presupuesto xx" sheetId="8" r:id="rId4"/>
  </sheets>
  <definedNames>
    <definedName name="_xlnm.Print_Area" localSheetId="1">'Manejo de recursos'!$A$1:$U$18</definedName>
    <definedName name="_xlnm.Print_Area" localSheetId="2">'Uso Publico'!$A$13:$U$27</definedName>
  </definedNames>
  <calcPr calcId="145621"/>
</workbook>
</file>

<file path=xl/calcChain.xml><?xml version="1.0" encoding="utf-8"?>
<calcChain xmlns="http://schemas.openxmlformats.org/spreadsheetml/2006/main">
  <c r="U13" i="1" l="1"/>
  <c r="H33" i="8" l="1"/>
  <c r="F28" i="8"/>
  <c r="H28" i="8"/>
  <c r="H32" i="8" s="1"/>
  <c r="F29" i="8"/>
  <c r="H29" i="8"/>
  <c r="F30" i="8"/>
  <c r="H30" i="8"/>
  <c r="F31" i="8"/>
  <c r="H31" i="8"/>
  <c r="U22" i="5"/>
  <c r="U23" i="5"/>
  <c r="U25" i="5" s="1"/>
  <c r="U26" i="5" s="1"/>
  <c r="U24" i="5"/>
  <c r="U21" i="5"/>
  <c r="U9" i="2" l="1"/>
  <c r="U10" i="5" l="1"/>
  <c r="U9" i="5"/>
  <c r="U11" i="5" s="1"/>
  <c r="U25" i="2" l="1"/>
  <c r="U11" i="2"/>
  <c r="U26" i="2" l="1"/>
  <c r="F22" i="8" l="1"/>
  <c r="H22" i="8" s="1"/>
  <c r="F23" i="8"/>
  <c r="H23" i="8" s="1"/>
  <c r="F24" i="8"/>
  <c r="H24" i="8" s="1"/>
  <c r="F21" i="8"/>
  <c r="H21" i="8" s="1"/>
  <c r="H25" i="8" s="1"/>
  <c r="F16" i="8" l="1"/>
  <c r="H16" i="8" s="1"/>
  <c r="F17" i="8"/>
  <c r="H17" i="8" s="1"/>
  <c r="F9" i="8"/>
  <c r="H9" i="8" s="1"/>
  <c r="F10" i="8"/>
  <c r="F11" i="8"/>
  <c r="H11" i="8" s="1"/>
  <c r="F15" i="8" l="1"/>
  <c r="H15" i="8" s="1"/>
  <c r="H18" i="8" s="1"/>
  <c r="H10" i="8"/>
  <c r="H12" i="8" s="1"/>
</calcChain>
</file>

<file path=xl/comments1.xml><?xml version="1.0" encoding="utf-8"?>
<comments xmlns="http://schemas.openxmlformats.org/spreadsheetml/2006/main">
  <authors>
    <author>Usuario</author>
  </authors>
  <commentList>
    <comment ref="U2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Basureros de plástico, si no; se construirán basureros con madera.</t>
        </r>
      </text>
    </comment>
  </commentList>
</comments>
</file>

<file path=xl/sharedStrings.xml><?xml version="1.0" encoding="utf-8"?>
<sst xmlns="http://schemas.openxmlformats.org/spreadsheetml/2006/main" count="382" uniqueCount="141">
  <si>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</si>
  <si>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</si>
  <si>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</si>
  <si>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</si>
  <si>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</si>
  <si>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</si>
  <si>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</si>
  <si>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</si>
  <si>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</si>
  <si>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</si>
  <si>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</si>
  <si>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</si>
  <si>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</si>
  <si>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Codigo</t>
  </si>
  <si>
    <t>TOTAL</t>
  </si>
  <si>
    <t>No.</t>
  </si>
  <si>
    <t>CONSEJO NACIONAL DE AREA PROTEGIDAS -CONAP-</t>
  </si>
  <si>
    <t>Ubicación Geografica</t>
  </si>
  <si>
    <t>Meses</t>
  </si>
  <si>
    <t>Monto</t>
  </si>
  <si>
    <t>Ubicación Geográfica</t>
  </si>
  <si>
    <t>Código</t>
  </si>
  <si>
    <t>COSTO/ UNIDAD/Q.</t>
  </si>
  <si>
    <t>No. UNIDAD</t>
  </si>
  <si>
    <t>COSTO (Q)</t>
  </si>
  <si>
    <t>UNIDADES</t>
  </si>
  <si>
    <t>FINANCIANTE</t>
  </si>
  <si>
    <t>San Juan La Laguna</t>
  </si>
  <si>
    <t>UGAM</t>
  </si>
  <si>
    <t>X</t>
  </si>
  <si>
    <t>Municipalidad</t>
  </si>
  <si>
    <t xml:space="preserve">Conservación del área protegida y su biodiversidad. </t>
  </si>
  <si>
    <t>Protección y Control.</t>
  </si>
  <si>
    <t>Control y Vigilancia.</t>
  </si>
  <si>
    <t>Línea de acción</t>
  </si>
  <si>
    <t xml:space="preserve">Línea de acción: </t>
  </si>
  <si>
    <t xml:space="preserve">Sub programa: </t>
  </si>
  <si>
    <t>Compra de equipo de oficina UGAM y guarda bosques</t>
  </si>
  <si>
    <t>Solicitud y fotografías</t>
  </si>
  <si>
    <t xml:space="preserve">UGAM, PNC, DIPRONA,CONAP, MARN </t>
  </si>
  <si>
    <t>Informes, fotografías</t>
  </si>
  <si>
    <t>Mantenimiento y limpia de brechas cortafuego.</t>
  </si>
  <si>
    <t xml:space="preserve">Contención de incendios con involucramiento de comunidad.  </t>
  </si>
  <si>
    <t>Municipalidad y UGAM</t>
  </si>
  <si>
    <t>Municipalidad, UGAM, SIPECIF</t>
  </si>
  <si>
    <t>Informes, reportes a SIPECIF, Fotografias.</t>
  </si>
  <si>
    <t xml:space="preserve">TOTAL DEL PROGRAMA </t>
  </si>
  <si>
    <t>Manejo acorde a buen uso de los recursos naturales.</t>
  </si>
  <si>
    <t xml:space="preserve">Programa </t>
  </si>
  <si>
    <t>Uso Público</t>
  </si>
  <si>
    <t>Sub programa</t>
  </si>
  <si>
    <t>Manejo de Recursos</t>
  </si>
  <si>
    <t>Manejo de ecosistemas y especies de flora y fauna</t>
  </si>
  <si>
    <t>Resultado Esperado 2,015</t>
  </si>
  <si>
    <t xml:space="preserve">Informe de actividades </t>
  </si>
  <si>
    <t>Actividades Productivas</t>
  </si>
  <si>
    <t xml:space="preserve">Mantenimiento a reforestaciones </t>
  </si>
  <si>
    <t xml:space="preserve">UGAM-CONAP/INAB </t>
  </si>
  <si>
    <t xml:space="preserve">UGAM </t>
  </si>
  <si>
    <t xml:space="preserve">informes y fotografias </t>
  </si>
  <si>
    <t>Atencion a visitantes</t>
  </si>
  <si>
    <t>Talleres de Educación Ambiental con Centros Educativos en Nivel Primario, Básico, Diversificado</t>
  </si>
  <si>
    <t>Días de campo para escolares y Juventud del municipio</t>
  </si>
  <si>
    <t xml:space="preserve">Informe  </t>
  </si>
  <si>
    <t>Compra de equipo de oficina Ugam y guarda bosques</t>
  </si>
  <si>
    <t xml:space="preserve">Prevencion de ilicitos ambientales en el parque y en el municipio. </t>
  </si>
  <si>
    <t>Control de incendios forestales</t>
  </si>
  <si>
    <t>PLAN OPERATIVO ANUAL 2016</t>
  </si>
  <si>
    <t>PARQUE REGIONAL MUNICIPAL CERRO AJAW</t>
  </si>
  <si>
    <t>Resultado Esperado 2,016</t>
  </si>
  <si>
    <t>Colocación de Rótulos para  señalización del parque ajaw.</t>
  </si>
  <si>
    <t xml:space="preserve">Colocacion de basureros en puntos estrategicos detro del parque. </t>
  </si>
  <si>
    <t>Implementación de vivero comunal.</t>
  </si>
  <si>
    <t>CODIGO</t>
  </si>
  <si>
    <t>Programa: PROTECCIÓN Y CONTROL</t>
  </si>
  <si>
    <t xml:space="preserve">Objetivo: Conservar la integridad de los recursos naturales implementando estrategias para la buena conservación de la biodiversidad del área protegida. </t>
  </si>
  <si>
    <t xml:space="preserve">Programa: MANEJO DE RECURSOS </t>
  </si>
  <si>
    <t xml:space="preserve">Objetivo:  Promover acciones de reforestacion y manejo de plantaciones forestales para la recuperación de masas forestales en las áreas protegidas. </t>
  </si>
  <si>
    <t>vivero</t>
  </si>
  <si>
    <t>Implementación de viveros comunales</t>
  </si>
  <si>
    <t xml:space="preserve">Reforestaciones con fines de incentivo forestal </t>
  </si>
  <si>
    <t>hectareas</t>
  </si>
  <si>
    <t>especies</t>
  </si>
  <si>
    <t xml:space="preserve">Programa: USO PUBLICO </t>
  </si>
  <si>
    <t>Objetivo 1: Organización comunitaria fortalecida en la conservación, manejo y control de los recursos naturales</t>
  </si>
  <si>
    <t xml:space="preserve">Monitoreo de Limites Municipales </t>
  </si>
  <si>
    <t>Jornales de trabajo</t>
  </si>
  <si>
    <t>Atencion al Publico</t>
  </si>
  <si>
    <t xml:space="preserve">Programa: Asistencia, Orientacion y Participación Comunitaria </t>
  </si>
  <si>
    <t>Objetivo 1: Escolares y comunidades con formación en educación ambiental y conservación de recursos naturales</t>
  </si>
  <si>
    <t>Sensibilización a comunidades respecto al tema de conservación y protección de Recursos Naturales</t>
  </si>
  <si>
    <t>Actividad</t>
  </si>
  <si>
    <t xml:space="preserve">Participacion  en diferentes actividades de reforestación </t>
  </si>
  <si>
    <t>Dia de campo de escolares y Juventud</t>
  </si>
  <si>
    <t xml:space="preserve">TOTAL DEL PRESUPUESTO GENERAL </t>
  </si>
  <si>
    <t>Mantenimiento de bosque de proteccion ingresado al  PINFOR</t>
  </si>
  <si>
    <t xml:space="preserve">Identificacion de fuentes semilleras y recoleccion de semillas forestales </t>
  </si>
  <si>
    <t xml:space="preserve">Colocación de Rótulos de  señalización del  parque ajaw </t>
  </si>
  <si>
    <t>rotulos</t>
  </si>
  <si>
    <t>unidades</t>
  </si>
  <si>
    <t>Colocacion de basureros puntos estrategicos del cerro ajaw</t>
  </si>
  <si>
    <t>bote</t>
  </si>
  <si>
    <t>PREUPUESTO PARQUE REGIONAL MUNICIPAL AJAW</t>
  </si>
  <si>
    <t>Monitoreo en el PRM</t>
  </si>
  <si>
    <t>Planificacion semanal y jornales.</t>
  </si>
  <si>
    <t>jornales de trabajo</t>
  </si>
  <si>
    <t>Aldea Pasajquim San Juan La Laguna</t>
  </si>
  <si>
    <t>UGAM, PNC, CONAP</t>
  </si>
  <si>
    <t>RUBROS</t>
  </si>
  <si>
    <t>Se cuenta con equipo para el fortalecimiento de la gestión ambiental municipal</t>
  </si>
  <si>
    <t>Municipalidad / UGAM</t>
  </si>
  <si>
    <t xml:space="preserve">Planificación e Informe de actividades </t>
  </si>
  <si>
    <t>Se cuenta con semilla nativa para producción de plantas en los viveros.</t>
  </si>
  <si>
    <t xml:space="preserve">Identificacion de árboles semilleros y recoleccion de semillas forestales. </t>
  </si>
  <si>
    <t>Informe, fotografías, semilla</t>
  </si>
  <si>
    <t xml:space="preserve">Incremento de covertura forestal en áreas de influencia del área protegida. </t>
  </si>
  <si>
    <t>1.1.</t>
  </si>
  <si>
    <t>TOTAL DE SUBPROGRAMA</t>
  </si>
  <si>
    <t xml:space="preserve">Se cuenta con señalización y dirección hacia el parque regional. </t>
  </si>
  <si>
    <t xml:space="preserve">Desarrollo del potencial turístico a través de buena atención a los visitantes. </t>
  </si>
  <si>
    <t>Divulgación, Relaciones Públicas y Manejo del Área Protegida</t>
  </si>
  <si>
    <t>TOTAL DEl PROGRAMA</t>
  </si>
  <si>
    <t xml:space="preserve">Disminución de contaminacion ambiental en el area protegida. </t>
  </si>
  <si>
    <t xml:space="preserve">Monitoreo y señalización de límites Municipales </t>
  </si>
  <si>
    <t>Manejo acorde a buen uso de los recursos naturales (suelo, aire, agua, paisaje)</t>
  </si>
  <si>
    <t>Interpretación y Educación Ambiental</t>
  </si>
  <si>
    <t>Resultado esperado 2016</t>
  </si>
  <si>
    <t xml:space="preserve">Ubicación Geográfica </t>
  </si>
  <si>
    <t>Total</t>
  </si>
  <si>
    <t xml:space="preserve">UGAM, ONG's,   CONAP, MARN, INAB, MAGA </t>
  </si>
  <si>
    <t>Informe, listado de participantes  y fotografías</t>
  </si>
  <si>
    <t xml:space="preserve">La comunidad y centros educativos tienen conocimientos sobre la importancia de la gestion de los recursos naturales y se involucran para recuperar áreas degradadas especialmente en zonas de conservación. </t>
  </si>
  <si>
    <t xml:space="preserve">Talleres de sensibilización a estudiantes y comunitarios respecto al tema de conservación y protección de Recursos Naturales </t>
  </si>
  <si>
    <t xml:space="preserve">Interaccion entre la población y los recursos naturales </t>
  </si>
  <si>
    <t xml:space="preserve">Prevencion de ilicitos ambientales en el área protegida y en el municipio. </t>
  </si>
  <si>
    <t>Se cuenta con un plan de incendios forestales implementado para el AP y su área de influencia</t>
  </si>
  <si>
    <t>Mantenimiento de plantaciones forestales ingresadas al  PINFOR</t>
  </si>
  <si>
    <t>Libro de registro, informe y fotografías</t>
  </si>
  <si>
    <t>PRM Cerro Ajaw</t>
  </si>
  <si>
    <t>1, 2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</si>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</sst>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[$Q-100A]* #,##0.00_);_([$Q-100A]* \(#,##0.00\);_([$Q-100A]* &quot;-&quot;??_);_(@_)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Arial Narrow"/>
      <family val="2"/>
    </font>
    <font>
      <b/>
      <sz val="10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11"/>
      <color theme="1"/>
      <name val="Arial Narrow"/>
      <family val="2"/>
    </font>
    <font>
      <sz val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4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7" fillId="2" borderId="0" xfId="0" applyFont="1" applyFill="1"/>
    <xf numFmtId="0" fontId="0" fillId="2" borderId="0" xfId="0" applyFill="1" applyBorder="1"/>
    <xf numFmtId="0" fontId="0" fillId="2" borderId="0" xfId="0" applyFill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44" fontId="12" fillId="0" borderId="1" xfId="1" applyNumberFormat="1" applyFont="1" applyBorder="1" applyAlignment="1">
      <alignment horizontal="left" vertical="center" wrapText="1"/>
    </xf>
    <xf numFmtId="0" fontId="9" fillId="2" borderId="0" xfId="0" applyFont="1" applyFill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0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justify"/>
    </xf>
    <xf numFmtId="0" fontId="9" fillId="2" borderId="0" xfId="0" applyFont="1" applyFill="1" applyAlignment="1">
      <alignment horizontal="left" vertical="justify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14" fillId="2" borderId="0" xfId="0" applyFont="1" applyFill="1" applyBorder="1"/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49" fontId="5" fillId="2" borderId="7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top" wrapText="1"/>
    </xf>
    <xf numFmtId="164" fontId="8" fillId="2" borderId="0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6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center" wrapText="1"/>
    </xf>
    <xf numFmtId="49" fontId="17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44" fontId="17" fillId="2" borderId="0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44" fontId="8" fillId="2" borderId="1" xfId="1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top"/>
    </xf>
    <xf numFmtId="0" fontId="0" fillId="2" borderId="1" xfId="0" applyFill="1" applyBorder="1"/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0" fontId="0" fillId="2" borderId="1" xfId="0" applyFill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44" fontId="18" fillId="2" borderId="1" xfId="1" applyNumberFormat="1" applyFont="1" applyFill="1" applyBorder="1" applyAlignment="1">
      <alignment horizontal="left" vertical="center" wrapText="1"/>
    </xf>
    <xf numFmtId="44" fontId="18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" fontId="2" fillId="2" borderId="0" xfId="0" applyNumberFormat="1" applyFont="1" applyFill="1" applyBorder="1"/>
    <xf numFmtId="3" fontId="0" fillId="2" borderId="0" xfId="0" applyNumberFormat="1" applyFill="1" applyBorder="1"/>
    <xf numFmtId="164" fontId="24" fillId="4" borderId="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44" fontId="18" fillId="2" borderId="1" xfId="1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1" applyNumberFormat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0" fontId="18" fillId="2" borderId="1" xfId="1" applyNumberFormat="1" applyFont="1" applyFill="1" applyBorder="1" applyAlignment="1">
      <alignment horizontal="center" vertical="center"/>
    </xf>
    <xf numFmtId="0" fontId="18" fillId="2" borderId="8" xfId="1" applyNumberFormat="1" applyFont="1" applyFill="1" applyBorder="1" applyAlignment="1">
      <alignment horizontal="center" vertical="center" wrapText="1"/>
    </xf>
    <xf numFmtId="44" fontId="23" fillId="3" borderId="1" xfId="0" applyNumberFormat="1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164" fontId="24" fillId="4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5" fillId="5" borderId="1" xfId="0" applyNumberFormat="1" applyFont="1" applyFill="1" applyBorder="1"/>
    <xf numFmtId="44" fontId="5" fillId="6" borderId="1" xfId="0" applyNumberFormat="1" applyFont="1" applyFill="1" applyBorder="1"/>
    <xf numFmtId="44" fontId="2" fillId="5" borderId="1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44" fontId="8" fillId="2" borderId="18" xfId="1" applyNumberFormat="1" applyFont="1" applyFill="1" applyBorder="1" applyAlignment="1">
      <alignment horizontal="center" vertical="center" wrapText="1"/>
    </xf>
    <xf numFmtId="44" fontId="5" fillId="5" borderId="7" xfId="0" applyNumberFormat="1" applyFont="1" applyFill="1" applyBorder="1"/>
    <xf numFmtId="0" fontId="14" fillId="2" borderId="21" xfId="0" applyFont="1" applyFill="1" applyBorder="1"/>
    <xf numFmtId="0" fontId="15" fillId="2" borderId="1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4" fontId="14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 wrapText="1"/>
    </xf>
    <xf numFmtId="44" fontId="0" fillId="2" borderId="0" xfId="0" applyNumberFormat="1" applyFill="1"/>
    <xf numFmtId="3" fontId="29" fillId="2" borderId="0" xfId="0" applyNumberFormat="1" applyFont="1" applyFill="1" applyBorder="1"/>
    <xf numFmtId="0" fontId="29" fillId="0" borderId="0" xfId="0" applyFont="1" applyFill="1" applyBorder="1" applyAlignment="1">
      <alignment horizontal="center" vertical="top" wrapText="1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3" fontId="30" fillId="2" borderId="0" xfId="0" applyNumberFormat="1" applyFont="1" applyFill="1" applyBorder="1"/>
    <xf numFmtId="0" fontId="30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3" fillId="2" borderId="0" xfId="0" applyFont="1" applyFill="1" applyAlignment="1"/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left" wrapText="1"/>
    </xf>
    <xf numFmtId="0" fontId="29" fillId="2" borderId="0" xfId="0" applyFont="1" applyFill="1" applyBorder="1" applyAlignment="1">
      <alignment wrapText="1"/>
    </xf>
    <xf numFmtId="0" fontId="32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vertical="top" wrapText="1"/>
    </xf>
    <xf numFmtId="0" fontId="30" fillId="2" borderId="0" xfId="0" applyFont="1" applyFill="1" applyBorder="1" applyAlignment="1">
      <alignment horizontal="left"/>
    </xf>
    <xf numFmtId="0" fontId="25" fillId="3" borderId="17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J1" zoomScaleNormal="100" workbookViewId="0">
      <selection activeCell="T15" sqref="T15"/>
    </sheetView>
  </sheetViews>
  <sheetFormatPr baseColWidth="10" defaultRowHeight="12.75" x14ac:dyDescent="0.2"/>
  <cols>
    <col min="1" max="1" width="3.5703125" style="3" bestFit="1" customWidth="1"/>
    <col min="2" max="2" width="23.28515625" style="3" customWidth="1"/>
    <col min="3" max="3" width="11.42578125" style="3"/>
    <col min="4" max="4" width="14.85546875" style="3" customWidth="1"/>
    <col min="5" max="5" width="2.28515625" style="3" bestFit="1" customWidth="1"/>
    <col min="6" max="6" width="2.140625" style="3" bestFit="1" customWidth="1"/>
    <col min="7" max="7" width="2.5703125" style="3" bestFit="1" customWidth="1"/>
    <col min="8" max="8" width="2.28515625" style="3" bestFit="1" customWidth="1"/>
    <col min="9" max="9" width="2.5703125" style="3" bestFit="1" customWidth="1"/>
    <col min="10" max="11" width="2.42578125" style="3" customWidth="1"/>
    <col min="12" max="13" width="2.28515625" style="3" bestFit="1" customWidth="1"/>
    <col min="14" max="14" width="2.42578125" style="3" bestFit="1" customWidth="1"/>
    <col min="15" max="16" width="2.28515625" style="3" bestFit="1" customWidth="1"/>
    <col min="17" max="17" width="14" style="3" customWidth="1"/>
    <col min="18" max="18" width="12.7109375" style="3" customWidth="1"/>
    <col min="19" max="19" width="6.42578125" style="3" bestFit="1" customWidth="1"/>
    <col min="20" max="20" width="10.5703125" style="3" bestFit="1" customWidth="1"/>
    <col min="21" max="21" width="11.42578125" style="3" bestFit="1" customWidth="1"/>
    <col min="22" max="16384" width="11.42578125" style="3"/>
  </cols>
  <sheetData>
    <row r="1" spans="1:22" s="1" customFormat="1" ht="15.75" x14ac:dyDescent="0.25">
      <c r="A1" s="124" t="s">
        <v>16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1"/>
    </row>
    <row r="2" spans="1:22" s="1" customFormat="1" ht="15.75" x14ac:dyDescent="0.25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1"/>
    </row>
    <row r="3" spans="1:22" s="1" customFormat="1" ht="15.75" customHeight="1" x14ac:dyDescent="0.25">
      <c r="A3" s="124" t="s">
        <v>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2" x14ac:dyDescent="0.2">
      <c r="A4" s="3">
        <v>1</v>
      </c>
      <c r="B4" s="13" t="s">
        <v>35</v>
      </c>
      <c r="C4" s="126" t="s">
        <v>31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2" x14ac:dyDescent="0.2">
      <c r="A5" s="3">
        <v>2</v>
      </c>
      <c r="B5" s="13" t="s">
        <v>48</v>
      </c>
      <c r="C5" s="126" t="s">
        <v>32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2" x14ac:dyDescent="0.2">
      <c r="A6" s="3">
        <v>3</v>
      </c>
      <c r="B6" s="13" t="s">
        <v>36</v>
      </c>
      <c r="C6" s="126" t="s">
        <v>33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2" s="4" customFormat="1" x14ac:dyDescent="0.2">
      <c r="A7" s="127" t="s">
        <v>15</v>
      </c>
      <c r="B7" s="128" t="s">
        <v>69</v>
      </c>
      <c r="C7" s="128" t="s">
        <v>17</v>
      </c>
      <c r="D7" s="128" t="s">
        <v>0</v>
      </c>
      <c r="E7" s="128" t="s">
        <v>18</v>
      </c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 t="s">
        <v>10</v>
      </c>
      <c r="R7" s="128" t="s">
        <v>11</v>
      </c>
      <c r="S7" s="125" t="s">
        <v>12</v>
      </c>
      <c r="T7" s="125"/>
      <c r="U7" s="125"/>
    </row>
    <row r="8" spans="1:22" s="8" customFormat="1" x14ac:dyDescent="0.2">
      <c r="A8" s="127"/>
      <c r="B8" s="128"/>
      <c r="C8" s="128"/>
      <c r="D8" s="128"/>
      <c r="E8" s="5" t="s">
        <v>1</v>
      </c>
      <c r="F8" s="5" t="s">
        <v>2</v>
      </c>
      <c r="G8" s="5" t="s">
        <v>3</v>
      </c>
      <c r="H8" s="5" t="s">
        <v>4</v>
      </c>
      <c r="I8" s="5" t="s">
        <v>3</v>
      </c>
      <c r="J8" s="5" t="s">
        <v>5</v>
      </c>
      <c r="K8" s="5" t="s">
        <v>5</v>
      </c>
      <c r="L8" s="5" t="s">
        <v>4</v>
      </c>
      <c r="M8" s="5" t="s">
        <v>6</v>
      </c>
      <c r="N8" s="5" t="s">
        <v>7</v>
      </c>
      <c r="O8" s="5" t="s">
        <v>8</v>
      </c>
      <c r="P8" s="5" t="s">
        <v>9</v>
      </c>
      <c r="Q8" s="128"/>
      <c r="R8" s="128"/>
      <c r="S8" s="6" t="s">
        <v>13</v>
      </c>
      <c r="T8" s="7" t="s">
        <v>19</v>
      </c>
      <c r="U8" s="7" t="s">
        <v>14</v>
      </c>
    </row>
    <row r="9" spans="1:22" s="10" customFormat="1" ht="51" x14ac:dyDescent="0.2">
      <c r="A9" s="23" t="s">
        <v>116</v>
      </c>
      <c r="B9" s="18" t="s">
        <v>109</v>
      </c>
      <c r="C9" s="14" t="s">
        <v>27</v>
      </c>
      <c r="D9" s="19" t="s">
        <v>37</v>
      </c>
      <c r="E9" s="16" t="s">
        <v>29</v>
      </c>
      <c r="F9" s="16" t="s">
        <v>29</v>
      </c>
      <c r="G9" s="16" t="s">
        <v>29</v>
      </c>
      <c r="H9" s="16" t="s">
        <v>29</v>
      </c>
      <c r="I9" s="16" t="s">
        <v>29</v>
      </c>
      <c r="J9" s="16" t="s">
        <v>29</v>
      </c>
      <c r="K9" s="16" t="s">
        <v>29</v>
      </c>
      <c r="L9" s="16" t="s">
        <v>29</v>
      </c>
      <c r="M9" s="16" t="s">
        <v>29</v>
      </c>
      <c r="N9" s="16" t="s">
        <v>29</v>
      </c>
      <c r="O9" s="16" t="s">
        <v>29</v>
      </c>
      <c r="P9" s="16" t="s">
        <v>29</v>
      </c>
      <c r="Q9" s="24" t="s">
        <v>30</v>
      </c>
      <c r="R9" s="25" t="s">
        <v>38</v>
      </c>
      <c r="S9" s="23">
        <v>1</v>
      </c>
      <c r="T9" s="12">
        <v>4000</v>
      </c>
      <c r="U9" s="12">
        <v>4000</v>
      </c>
    </row>
    <row r="10" spans="1:22" s="10" customFormat="1" ht="38.25" x14ac:dyDescent="0.2">
      <c r="A10" s="23">
        <v>1.2</v>
      </c>
      <c r="B10" s="18" t="s">
        <v>134</v>
      </c>
      <c r="C10" s="14" t="s">
        <v>27</v>
      </c>
      <c r="D10" s="29" t="s">
        <v>103</v>
      </c>
      <c r="E10" s="16" t="s">
        <v>29</v>
      </c>
      <c r="F10" s="16" t="s">
        <v>29</v>
      </c>
      <c r="G10" s="16" t="s">
        <v>29</v>
      </c>
      <c r="H10" s="16" t="s">
        <v>29</v>
      </c>
      <c r="I10" s="16" t="s">
        <v>29</v>
      </c>
      <c r="J10" s="16" t="s">
        <v>29</v>
      </c>
      <c r="K10" s="16" t="s">
        <v>29</v>
      </c>
      <c r="L10" s="16" t="s">
        <v>29</v>
      </c>
      <c r="M10" s="16" t="s">
        <v>29</v>
      </c>
      <c r="N10" s="16" t="s">
        <v>29</v>
      </c>
      <c r="O10" s="16" t="s">
        <v>29</v>
      </c>
      <c r="P10" s="16" t="s">
        <v>29</v>
      </c>
      <c r="Q10" s="24" t="s">
        <v>39</v>
      </c>
      <c r="R10" s="30" t="s">
        <v>40</v>
      </c>
      <c r="S10" s="23">
        <v>1</v>
      </c>
      <c r="T10" s="31">
        <v>2500</v>
      </c>
      <c r="U10" s="31">
        <v>2500</v>
      </c>
    </row>
    <row r="11" spans="1:22" s="10" customFormat="1" ht="51" customHeight="1" x14ac:dyDescent="0.2">
      <c r="A11" s="131">
        <v>1.3</v>
      </c>
      <c r="B11" s="129" t="s">
        <v>135</v>
      </c>
      <c r="C11" s="14" t="s">
        <v>138</v>
      </c>
      <c r="D11" s="17" t="s">
        <v>41</v>
      </c>
      <c r="E11" s="18" t="s">
        <v>29</v>
      </c>
      <c r="F11" s="18" t="s">
        <v>29</v>
      </c>
      <c r="G11" s="18"/>
      <c r="H11" s="18"/>
      <c r="I11" s="18"/>
      <c r="J11" s="18"/>
      <c r="K11" s="18"/>
      <c r="L11" s="18"/>
      <c r="M11" s="18"/>
      <c r="N11" s="18"/>
      <c r="O11" s="18" t="s">
        <v>29</v>
      </c>
      <c r="P11" s="18" t="s">
        <v>29</v>
      </c>
      <c r="Q11" s="32" t="s">
        <v>43</v>
      </c>
      <c r="R11" s="33" t="s">
        <v>104</v>
      </c>
      <c r="S11" s="34">
        <v>1</v>
      </c>
      <c r="T11" s="35">
        <v>20000</v>
      </c>
      <c r="U11" s="35">
        <v>20000</v>
      </c>
    </row>
    <row r="12" spans="1:22" s="10" customFormat="1" ht="51" x14ac:dyDescent="0.2">
      <c r="A12" s="132"/>
      <c r="B12" s="130"/>
      <c r="C12" s="14" t="s">
        <v>138</v>
      </c>
      <c r="D12" s="17" t="s">
        <v>42</v>
      </c>
      <c r="E12" s="18" t="s">
        <v>29</v>
      </c>
      <c r="F12" s="18" t="s">
        <v>29</v>
      </c>
      <c r="G12" s="18"/>
      <c r="H12" s="18"/>
      <c r="I12" s="18"/>
      <c r="J12" s="18"/>
      <c r="K12" s="18"/>
      <c r="L12" s="18"/>
      <c r="M12" s="18"/>
      <c r="N12" s="18"/>
      <c r="O12" s="18" t="s">
        <v>29</v>
      </c>
      <c r="P12" s="18" t="s">
        <v>29</v>
      </c>
      <c r="Q12" s="32" t="s">
        <v>44</v>
      </c>
      <c r="R12" s="36" t="s">
        <v>45</v>
      </c>
      <c r="S12" s="23">
        <v>1</v>
      </c>
      <c r="T12" s="35">
        <v>4070</v>
      </c>
      <c r="U12" s="35">
        <v>4070</v>
      </c>
    </row>
    <row r="13" spans="1:22" s="10" customFormat="1" x14ac:dyDescent="0.2">
      <c r="A13" s="133" t="s">
        <v>46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5"/>
      <c r="U13" s="103">
        <f>SUM(U9:U12)</f>
        <v>30570</v>
      </c>
    </row>
    <row r="14" spans="1:22" s="10" customFormat="1" x14ac:dyDescent="0.2"/>
    <row r="15" spans="1:22" s="10" customFormat="1" x14ac:dyDescent="0.2"/>
    <row r="16" spans="1:22" s="10" customFormat="1" x14ac:dyDescent="0.2"/>
    <row r="17" s="10" customFormat="1" x14ac:dyDescent="0.2"/>
    <row r="18" s="10" customFormat="1" x14ac:dyDescent="0.2"/>
    <row r="19" s="10" customFormat="1" x14ac:dyDescent="0.2"/>
    <row r="20" s="10" customFormat="1" x14ac:dyDescent="0.2"/>
    <row r="21" s="10" customFormat="1" x14ac:dyDescent="0.2"/>
  </sheetData>
  <mergeCells count="17">
    <mergeCell ref="B11:B12"/>
    <mergeCell ref="A11:A12"/>
    <mergeCell ref="A13:T13"/>
    <mergeCell ref="A1:U1"/>
    <mergeCell ref="A2:U2"/>
    <mergeCell ref="A3:U3"/>
    <mergeCell ref="S7:U7"/>
    <mergeCell ref="C4:U4"/>
    <mergeCell ref="C5:U5"/>
    <mergeCell ref="C6:U6"/>
    <mergeCell ref="A7:A8"/>
    <mergeCell ref="B7:B8"/>
    <mergeCell ref="C7:C8"/>
    <mergeCell ref="D7:D8"/>
    <mergeCell ref="E7:P7"/>
    <mergeCell ref="Q7:Q8"/>
    <mergeCell ref="R7:R8"/>
  </mergeCells>
  <phoneticPr fontId="0" type="noConversion"/>
  <printOptions horizontalCentered="1"/>
  <pageMargins left="0.25" right="0.25" top="0.75" bottom="0.75" header="0.3" footer="0.3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N10" zoomScale="110" zoomScaleNormal="110" workbookViewId="0">
      <selection activeCell="U26" sqref="U26"/>
    </sheetView>
  </sheetViews>
  <sheetFormatPr baseColWidth="10" defaultRowHeight="12.75" x14ac:dyDescent="0.2"/>
  <cols>
    <col min="1" max="1" width="4.42578125" style="13" bestFit="1" customWidth="1"/>
    <col min="2" max="2" width="23.28515625" style="38" customWidth="1"/>
    <col min="3" max="3" width="10.5703125" style="37" customWidth="1"/>
    <col min="4" max="4" width="15.28515625" style="37" customWidth="1"/>
    <col min="5" max="16" width="2.5703125" style="37" customWidth="1"/>
    <col min="17" max="17" width="14.28515625" style="13" customWidth="1"/>
    <col min="18" max="18" width="15.28515625" style="37" customWidth="1"/>
    <col min="19" max="19" width="6.42578125" style="13" bestFit="1" customWidth="1"/>
    <col min="20" max="20" width="10.7109375" style="13" bestFit="1" customWidth="1"/>
    <col min="21" max="21" width="12.140625" style="13" bestFit="1" customWidth="1"/>
    <col min="22" max="16384" width="11.42578125" style="3"/>
  </cols>
  <sheetData>
    <row r="1" spans="1:21" s="1" customFormat="1" ht="15.75" x14ac:dyDescent="0.25">
      <c r="A1" s="124" t="s">
        <v>16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s="1" customFormat="1" ht="15.75" x14ac:dyDescent="0.25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s="1" customFormat="1" ht="15.75" customHeight="1" x14ac:dyDescent="0.25">
      <c r="A3" s="124" t="s">
        <v>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x14ac:dyDescent="0.2">
      <c r="A4" s="41">
        <v>1</v>
      </c>
      <c r="B4" s="41" t="s">
        <v>34</v>
      </c>
      <c r="C4" s="153" t="s">
        <v>47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</row>
    <row r="5" spans="1:21" x14ac:dyDescent="0.2">
      <c r="A5" s="41">
        <v>2</v>
      </c>
      <c r="B5" s="41" t="s">
        <v>48</v>
      </c>
      <c r="C5" s="153" t="s">
        <v>51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21"/>
      <c r="S5" s="21"/>
      <c r="T5" s="21"/>
      <c r="U5" s="21"/>
    </row>
    <row r="6" spans="1:21" ht="13.5" thickBot="1" x14ac:dyDescent="0.25">
      <c r="A6" s="41">
        <v>3</v>
      </c>
      <c r="B6" s="41" t="s">
        <v>50</v>
      </c>
      <c r="C6" s="141" t="s">
        <v>55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21"/>
      <c r="S6" s="21"/>
      <c r="T6" s="21"/>
      <c r="U6" s="21"/>
    </row>
    <row r="7" spans="1:21" s="4" customFormat="1" x14ac:dyDescent="0.2">
      <c r="A7" s="143" t="s">
        <v>15</v>
      </c>
      <c r="B7" s="136" t="s">
        <v>69</v>
      </c>
      <c r="C7" s="136" t="s">
        <v>20</v>
      </c>
      <c r="D7" s="136" t="s">
        <v>0</v>
      </c>
      <c r="E7" s="145" t="s">
        <v>18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Q7" s="136" t="s">
        <v>10</v>
      </c>
      <c r="R7" s="136" t="s">
        <v>11</v>
      </c>
      <c r="S7" s="138" t="s">
        <v>12</v>
      </c>
      <c r="T7" s="139"/>
      <c r="U7" s="140"/>
    </row>
    <row r="8" spans="1:21" s="8" customFormat="1" ht="13.5" customHeight="1" thickBot="1" x14ac:dyDescent="0.25">
      <c r="A8" s="144"/>
      <c r="B8" s="137"/>
      <c r="C8" s="137"/>
      <c r="D8" s="137"/>
      <c r="E8" s="42" t="s">
        <v>1</v>
      </c>
      <c r="F8" s="43" t="s">
        <v>2</v>
      </c>
      <c r="G8" s="43" t="s">
        <v>3</v>
      </c>
      <c r="H8" s="43" t="s">
        <v>4</v>
      </c>
      <c r="I8" s="43" t="s">
        <v>3</v>
      </c>
      <c r="J8" s="43" t="s">
        <v>5</v>
      </c>
      <c r="K8" s="43" t="s">
        <v>5</v>
      </c>
      <c r="L8" s="43" t="s">
        <v>4</v>
      </c>
      <c r="M8" s="43" t="s">
        <v>6</v>
      </c>
      <c r="N8" s="43" t="s">
        <v>7</v>
      </c>
      <c r="O8" s="43" t="s">
        <v>8</v>
      </c>
      <c r="P8" s="44" t="s">
        <v>9</v>
      </c>
      <c r="Q8" s="137"/>
      <c r="R8" s="137"/>
      <c r="S8" s="45" t="s">
        <v>21</v>
      </c>
      <c r="T8" s="46" t="s">
        <v>19</v>
      </c>
      <c r="U8" s="47" t="s">
        <v>14</v>
      </c>
    </row>
    <row r="9" spans="1:21" ht="50.25" customHeight="1" x14ac:dyDescent="0.2">
      <c r="A9" s="15">
        <v>2.1</v>
      </c>
      <c r="B9" s="18" t="s">
        <v>115</v>
      </c>
      <c r="C9" s="14" t="s">
        <v>106</v>
      </c>
      <c r="D9" s="48" t="s">
        <v>72</v>
      </c>
      <c r="E9" s="58" t="s">
        <v>29</v>
      </c>
      <c r="F9" s="58" t="s">
        <v>29</v>
      </c>
      <c r="G9" s="58" t="s">
        <v>29</v>
      </c>
      <c r="H9" s="58" t="s">
        <v>29</v>
      </c>
      <c r="I9" s="58" t="s">
        <v>29</v>
      </c>
      <c r="J9" s="58" t="s">
        <v>29</v>
      </c>
      <c r="K9" s="58" t="s">
        <v>29</v>
      </c>
      <c r="L9" s="58" t="s">
        <v>29</v>
      </c>
      <c r="M9" s="58" t="s">
        <v>29</v>
      </c>
      <c r="N9" s="58" t="s">
        <v>29</v>
      </c>
      <c r="O9" s="58" t="s">
        <v>29</v>
      </c>
      <c r="P9" s="58" t="s">
        <v>29</v>
      </c>
      <c r="Q9" s="32" t="s">
        <v>110</v>
      </c>
      <c r="R9" s="53" t="s">
        <v>111</v>
      </c>
      <c r="S9" s="23">
        <v>1</v>
      </c>
      <c r="T9" s="50">
        <v>15290</v>
      </c>
      <c r="U9" s="50">
        <f>T9</f>
        <v>15290</v>
      </c>
    </row>
    <row r="10" spans="1:21" ht="51" x14ac:dyDescent="0.2">
      <c r="A10" s="15">
        <v>2.2000000000000002</v>
      </c>
      <c r="B10" s="18" t="s">
        <v>112</v>
      </c>
      <c r="C10" s="14" t="s">
        <v>27</v>
      </c>
      <c r="D10" s="18" t="s">
        <v>113</v>
      </c>
      <c r="E10" s="58" t="s">
        <v>29</v>
      </c>
      <c r="F10" s="58" t="s">
        <v>29</v>
      </c>
      <c r="G10" s="58" t="s">
        <v>29</v>
      </c>
      <c r="H10" s="58" t="s">
        <v>29</v>
      </c>
      <c r="I10" s="58" t="s">
        <v>29</v>
      </c>
      <c r="J10" s="58" t="s">
        <v>29</v>
      </c>
      <c r="K10" s="58" t="s">
        <v>29</v>
      </c>
      <c r="L10" s="58" t="s">
        <v>29</v>
      </c>
      <c r="M10" s="58" t="s">
        <v>29</v>
      </c>
      <c r="N10" s="58" t="s">
        <v>29</v>
      </c>
      <c r="O10" s="58" t="s">
        <v>29</v>
      </c>
      <c r="P10" s="58" t="s">
        <v>29</v>
      </c>
      <c r="Q10" s="32" t="s">
        <v>28</v>
      </c>
      <c r="R10" s="32" t="s">
        <v>114</v>
      </c>
      <c r="S10" s="23">
        <v>1</v>
      </c>
      <c r="T10" s="54">
        <v>1000</v>
      </c>
      <c r="U10" s="54">
        <v>1000</v>
      </c>
    </row>
    <row r="11" spans="1:21" x14ac:dyDescent="0.2">
      <c r="A11" s="150" t="s">
        <v>117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2"/>
      <c r="U11" s="104">
        <f>SUM(U7:U10)</f>
        <v>16290</v>
      </c>
    </row>
    <row r="12" spans="1:21" x14ac:dyDescent="0.2">
      <c r="A12" s="26"/>
      <c r="B12" s="28"/>
      <c r="C12" s="27"/>
      <c r="D12" s="28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27"/>
      <c r="R12" s="27"/>
      <c r="S12" s="28"/>
      <c r="T12" s="57"/>
      <c r="U12" s="57"/>
    </row>
    <row r="13" spans="1:21" s="4" customFormat="1" ht="15.75" x14ac:dyDescent="0.2">
      <c r="A13" s="124" t="s">
        <v>16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</row>
    <row r="14" spans="1:21" s="8" customFormat="1" ht="15.75" x14ac:dyDescent="0.2">
      <c r="A14" s="124" t="s">
        <v>67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</row>
    <row r="15" spans="1:21" ht="15.75" x14ac:dyDescent="0.2">
      <c r="A15" s="124" t="s">
        <v>68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</row>
    <row r="16" spans="1:21" ht="36" hidden="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6" hidden="1" customHeight="1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2"/>
      <c r="S17" s="2"/>
      <c r="T17" s="2"/>
      <c r="U17" s="2"/>
    </row>
    <row r="18" spans="1:21" x14ac:dyDescent="0.2">
      <c r="A18" s="41">
        <v>1</v>
      </c>
      <c r="B18" s="41" t="s">
        <v>34</v>
      </c>
      <c r="C18" s="153" t="s">
        <v>47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</row>
    <row r="19" spans="1:21" s="9" customFormat="1" x14ac:dyDescent="0.2">
      <c r="A19" s="41">
        <v>2</v>
      </c>
      <c r="B19" s="41" t="s">
        <v>48</v>
      </c>
      <c r="C19" s="153" t="s">
        <v>51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21"/>
      <c r="S19" s="21"/>
      <c r="T19" s="21"/>
      <c r="U19" s="21"/>
    </row>
    <row r="20" spans="1:21" s="9" customFormat="1" ht="13.5" thickBot="1" x14ac:dyDescent="0.25">
      <c r="A20" s="41">
        <v>3</v>
      </c>
      <c r="B20" s="41" t="s">
        <v>50</v>
      </c>
      <c r="C20" s="141" t="s">
        <v>52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21"/>
      <c r="S20" s="21"/>
      <c r="T20" s="21"/>
      <c r="U20" s="21"/>
    </row>
    <row r="21" spans="1:21" s="39" customFormat="1" x14ac:dyDescent="0.2">
      <c r="A21" s="143" t="s">
        <v>15</v>
      </c>
      <c r="B21" s="136" t="s">
        <v>53</v>
      </c>
      <c r="C21" s="136" t="s">
        <v>20</v>
      </c>
      <c r="D21" s="136" t="s">
        <v>0</v>
      </c>
      <c r="E21" s="145" t="s">
        <v>18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Q21" s="136" t="s">
        <v>10</v>
      </c>
      <c r="R21" s="136" t="s">
        <v>11</v>
      </c>
      <c r="S21" s="138" t="s">
        <v>12</v>
      </c>
      <c r="T21" s="139"/>
      <c r="U21" s="140"/>
    </row>
    <row r="22" spans="1:21" s="40" customFormat="1" ht="13.5" thickBot="1" x14ac:dyDescent="0.25">
      <c r="A22" s="144"/>
      <c r="B22" s="137"/>
      <c r="C22" s="137"/>
      <c r="D22" s="137"/>
      <c r="E22" s="42" t="s">
        <v>1</v>
      </c>
      <c r="F22" s="43" t="s">
        <v>2</v>
      </c>
      <c r="G22" s="43" t="s">
        <v>3</v>
      </c>
      <c r="H22" s="43" t="s">
        <v>4</v>
      </c>
      <c r="I22" s="43" t="s">
        <v>3</v>
      </c>
      <c r="J22" s="43" t="s">
        <v>5</v>
      </c>
      <c r="K22" s="43" t="s">
        <v>5</v>
      </c>
      <c r="L22" s="43" t="s">
        <v>4</v>
      </c>
      <c r="M22" s="43" t="s">
        <v>6</v>
      </c>
      <c r="N22" s="43" t="s">
        <v>7</v>
      </c>
      <c r="O22" s="43" t="s">
        <v>8</v>
      </c>
      <c r="P22" s="44" t="s">
        <v>9</v>
      </c>
      <c r="Q22" s="137"/>
      <c r="R22" s="137"/>
      <c r="S22" s="45" t="s">
        <v>21</v>
      </c>
      <c r="T22" s="46" t="s">
        <v>19</v>
      </c>
      <c r="U22" s="47" t="s">
        <v>14</v>
      </c>
    </row>
    <row r="23" spans="1:21" s="9" customFormat="1" ht="38.25" x14ac:dyDescent="0.2">
      <c r="A23" s="148">
        <v>2.2999999999999998</v>
      </c>
      <c r="B23" s="149" t="s">
        <v>136</v>
      </c>
      <c r="C23" s="14" t="s">
        <v>27</v>
      </c>
      <c r="D23" s="96" t="s">
        <v>80</v>
      </c>
      <c r="E23" s="55"/>
      <c r="F23" s="55"/>
      <c r="G23" s="55"/>
      <c r="H23" s="55"/>
      <c r="I23" s="58" t="s">
        <v>29</v>
      </c>
      <c r="J23" s="58" t="s">
        <v>29</v>
      </c>
      <c r="K23" s="58" t="s">
        <v>29</v>
      </c>
      <c r="L23" s="58" t="s">
        <v>29</v>
      </c>
      <c r="M23" s="58" t="s">
        <v>29</v>
      </c>
      <c r="N23" s="55"/>
      <c r="O23" s="55"/>
      <c r="P23" s="55"/>
      <c r="Q23" s="51" t="s">
        <v>57</v>
      </c>
      <c r="R23" s="51" t="s">
        <v>54</v>
      </c>
      <c r="S23" s="23" t="s">
        <v>139</v>
      </c>
      <c r="T23" s="50">
        <v>5000</v>
      </c>
      <c r="U23" s="50">
        <v>5000</v>
      </c>
    </row>
    <row r="24" spans="1:21" s="9" customFormat="1" ht="25.5" x14ac:dyDescent="0.2">
      <c r="A24" s="132"/>
      <c r="B24" s="130"/>
      <c r="C24" s="14" t="s">
        <v>27</v>
      </c>
      <c r="D24" s="32" t="s">
        <v>56</v>
      </c>
      <c r="E24" s="58"/>
      <c r="F24" s="58" t="s">
        <v>29</v>
      </c>
      <c r="G24" s="58"/>
      <c r="H24" s="58"/>
      <c r="I24" s="58" t="s">
        <v>29</v>
      </c>
      <c r="J24" s="58"/>
      <c r="K24" s="58"/>
      <c r="L24" s="58" t="s">
        <v>29</v>
      </c>
      <c r="M24" s="58"/>
      <c r="N24" s="58"/>
      <c r="O24" s="58" t="s">
        <v>29</v>
      </c>
      <c r="P24" s="58"/>
      <c r="Q24" s="51" t="s">
        <v>58</v>
      </c>
      <c r="R24" s="51" t="s">
        <v>54</v>
      </c>
      <c r="S24" s="23" t="s">
        <v>140</v>
      </c>
      <c r="T24" s="52">
        <v>2170</v>
      </c>
      <c r="U24" s="52">
        <v>2170</v>
      </c>
    </row>
    <row r="25" spans="1:21" s="9" customFormat="1" x14ac:dyDescent="0.2">
      <c r="A25" s="150" t="s">
        <v>117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  <c r="U25" s="104">
        <f>SUM(U21:U24)</f>
        <v>7170</v>
      </c>
    </row>
    <row r="26" spans="1:21" ht="12.75" customHeight="1" x14ac:dyDescent="0.2">
      <c r="A26" s="142" t="s">
        <v>46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05">
        <f>U11+U25</f>
        <v>23460</v>
      </c>
    </row>
  </sheetData>
  <mergeCells count="35">
    <mergeCell ref="A14:U14"/>
    <mergeCell ref="C6:Q6"/>
    <mergeCell ref="C7:C8"/>
    <mergeCell ref="D7:D8"/>
    <mergeCell ref="A7:A8"/>
    <mergeCell ref="E7:P7"/>
    <mergeCell ref="S7:U7"/>
    <mergeCell ref="Q7:Q8"/>
    <mergeCell ref="R7:R8"/>
    <mergeCell ref="B7:B8"/>
    <mergeCell ref="A11:T11"/>
    <mergeCell ref="A1:U1"/>
    <mergeCell ref="A2:U2"/>
    <mergeCell ref="A3:U3"/>
    <mergeCell ref="C4:U4"/>
    <mergeCell ref="A13:U13"/>
    <mergeCell ref="C5:Q5"/>
    <mergeCell ref="C17:Q17"/>
    <mergeCell ref="A15:U15"/>
    <mergeCell ref="A17:B17"/>
    <mergeCell ref="C18:U18"/>
    <mergeCell ref="C19:Q19"/>
    <mergeCell ref="R21:R22"/>
    <mergeCell ref="S21:U21"/>
    <mergeCell ref="C20:Q20"/>
    <mergeCell ref="A26:T26"/>
    <mergeCell ref="A21:A22"/>
    <mergeCell ref="B21:B22"/>
    <mergeCell ref="C21:C22"/>
    <mergeCell ref="D21:D22"/>
    <mergeCell ref="E21:P21"/>
    <mergeCell ref="Q21:Q22"/>
    <mergeCell ref="A23:A24"/>
    <mergeCell ref="B23:B24"/>
    <mergeCell ref="A25:T25"/>
  </mergeCells>
  <phoneticPr fontId="0" type="noConversion"/>
  <printOptions horizontalCentered="1"/>
  <pageMargins left="0.39370078740157483" right="0.39370078740157483" top="0.59055118110236227" bottom="0.19685039370078741" header="0" footer="0"/>
  <pageSetup scale="90" orientation="landscape" horizontalDpi="0" verticalDpi="0" r:id="rId1"/>
  <headerFooter alignWithMargins="0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"/>
  <sheetViews>
    <sheetView topLeftCell="K18" workbookViewId="0">
      <selection activeCell="R30" sqref="R30"/>
    </sheetView>
  </sheetViews>
  <sheetFormatPr baseColWidth="10" defaultRowHeight="12.75" x14ac:dyDescent="0.2"/>
  <cols>
    <col min="1" max="1" width="4.42578125" style="13" bestFit="1" customWidth="1"/>
    <col min="2" max="2" width="23.28515625" style="38" customWidth="1"/>
    <col min="3" max="3" width="11.42578125" style="37"/>
    <col min="4" max="4" width="15.5703125" style="37" customWidth="1"/>
    <col min="5" max="16" width="2.5703125" style="37" customWidth="1"/>
    <col min="17" max="17" width="12" style="13" bestFit="1" customWidth="1"/>
    <col min="18" max="18" width="11.7109375" style="37" bestFit="1" customWidth="1"/>
    <col min="19" max="19" width="6.42578125" style="13" bestFit="1" customWidth="1"/>
    <col min="20" max="20" width="10" style="13" bestFit="1" customWidth="1"/>
    <col min="21" max="21" width="11.42578125" style="13" bestFit="1" customWidth="1"/>
    <col min="22" max="22" width="11.7109375" style="3" bestFit="1" customWidth="1"/>
    <col min="23" max="16384" width="11.42578125" style="3"/>
  </cols>
  <sheetData>
    <row r="1" spans="1:22" s="1" customFormat="1" ht="15.75" x14ac:dyDescent="0.25">
      <c r="A1" s="154" t="s">
        <v>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spans="1:22" s="1" customFormat="1" ht="15.75" x14ac:dyDescent="0.25">
      <c r="A2" s="154" t="s">
        <v>67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2" s="1" customFormat="1" ht="15.75" customHeight="1" x14ac:dyDescent="0.25">
      <c r="A3" s="154" t="s">
        <v>68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</row>
    <row r="4" spans="1:22" x14ac:dyDescent="0.2">
      <c r="A4" s="109">
        <v>1</v>
      </c>
      <c r="B4" s="41" t="s">
        <v>34</v>
      </c>
      <c r="C4" s="153" t="s">
        <v>124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9"/>
    </row>
    <row r="5" spans="1:22" x14ac:dyDescent="0.2">
      <c r="A5" s="109">
        <v>2</v>
      </c>
      <c r="B5" s="41" t="s">
        <v>48</v>
      </c>
      <c r="C5" s="153" t="s">
        <v>49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9"/>
    </row>
    <row r="6" spans="1:22" x14ac:dyDescent="0.2">
      <c r="A6" s="109">
        <v>3</v>
      </c>
      <c r="B6" s="41" t="s">
        <v>50</v>
      </c>
      <c r="C6" s="153" t="s">
        <v>125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9"/>
    </row>
    <row r="7" spans="1:22" s="59" customFormat="1" ht="13.5" customHeight="1" x14ac:dyDescent="0.2">
      <c r="A7" s="155" t="s">
        <v>15</v>
      </c>
      <c r="B7" s="156" t="s">
        <v>126</v>
      </c>
      <c r="C7" s="156" t="s">
        <v>127</v>
      </c>
      <c r="D7" s="156" t="s">
        <v>0</v>
      </c>
      <c r="E7" s="128" t="s">
        <v>18</v>
      </c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6" t="s">
        <v>10</v>
      </c>
      <c r="R7" s="156" t="s">
        <v>11</v>
      </c>
      <c r="S7" s="125" t="s">
        <v>12</v>
      </c>
      <c r="T7" s="125"/>
      <c r="U7" s="125"/>
    </row>
    <row r="8" spans="1:22" x14ac:dyDescent="0.2">
      <c r="A8" s="155"/>
      <c r="B8" s="156"/>
      <c r="C8" s="156"/>
      <c r="D8" s="156"/>
      <c r="E8" s="5" t="s">
        <v>1</v>
      </c>
      <c r="F8" s="5" t="s">
        <v>2</v>
      </c>
      <c r="G8" s="5" t="s">
        <v>3</v>
      </c>
      <c r="H8" s="5" t="s">
        <v>4</v>
      </c>
      <c r="I8" s="5" t="s">
        <v>3</v>
      </c>
      <c r="J8" s="5" t="s">
        <v>5</v>
      </c>
      <c r="K8" s="5" t="s">
        <v>5</v>
      </c>
      <c r="L8" s="5" t="s">
        <v>4</v>
      </c>
      <c r="M8" s="5" t="s">
        <v>6</v>
      </c>
      <c r="N8" s="5" t="s">
        <v>7</v>
      </c>
      <c r="O8" s="5" t="s">
        <v>8</v>
      </c>
      <c r="P8" s="5" t="s">
        <v>9</v>
      </c>
      <c r="Q8" s="156"/>
      <c r="R8" s="156"/>
      <c r="S8" s="100" t="s">
        <v>13</v>
      </c>
      <c r="T8" s="100" t="s">
        <v>19</v>
      </c>
      <c r="U8" s="110" t="s">
        <v>128</v>
      </c>
    </row>
    <row r="9" spans="1:22" ht="114.75" x14ac:dyDescent="0.2">
      <c r="A9" s="66">
        <v>3.1</v>
      </c>
      <c r="B9" s="69" t="s">
        <v>131</v>
      </c>
      <c r="C9" s="14" t="s">
        <v>27</v>
      </c>
      <c r="D9" s="20" t="s">
        <v>132</v>
      </c>
      <c r="E9" s="16"/>
      <c r="F9" s="16"/>
      <c r="G9" s="16" t="s">
        <v>29</v>
      </c>
      <c r="H9" s="16"/>
      <c r="I9" s="16" t="s">
        <v>29</v>
      </c>
      <c r="J9" s="16"/>
      <c r="K9" s="16" t="s">
        <v>29</v>
      </c>
      <c r="L9" s="16"/>
      <c r="M9" s="16"/>
      <c r="N9" s="16" t="s">
        <v>29</v>
      </c>
      <c r="O9" s="16"/>
      <c r="P9" s="16"/>
      <c r="Q9" s="14" t="s">
        <v>129</v>
      </c>
      <c r="R9" s="33" t="s">
        <v>130</v>
      </c>
      <c r="S9" s="23">
        <v>1</v>
      </c>
      <c r="T9" s="50">
        <v>16100</v>
      </c>
      <c r="U9" s="50">
        <f>T9</f>
        <v>16100</v>
      </c>
    </row>
    <row r="10" spans="1:22" ht="63.75" x14ac:dyDescent="0.2">
      <c r="A10" s="23">
        <v>3.2</v>
      </c>
      <c r="B10" s="33" t="s">
        <v>133</v>
      </c>
      <c r="C10" s="14" t="s">
        <v>27</v>
      </c>
      <c r="D10" s="23" t="s">
        <v>62</v>
      </c>
      <c r="E10" s="101"/>
      <c r="F10" s="101" t="s">
        <v>29</v>
      </c>
      <c r="G10" s="101"/>
      <c r="H10" s="16" t="s">
        <v>29</v>
      </c>
      <c r="I10" s="16"/>
      <c r="J10" s="16" t="s">
        <v>29</v>
      </c>
      <c r="K10" s="16"/>
      <c r="L10" s="16"/>
      <c r="M10" s="16"/>
      <c r="N10" s="101"/>
      <c r="O10" s="101"/>
      <c r="P10" s="101"/>
      <c r="Q10" s="14" t="s">
        <v>129</v>
      </c>
      <c r="R10" s="33" t="s">
        <v>130</v>
      </c>
      <c r="S10" s="23">
        <v>1</v>
      </c>
      <c r="T10" s="70">
        <v>3200</v>
      </c>
      <c r="U10" s="70">
        <f>T10</f>
        <v>3200</v>
      </c>
    </row>
    <row r="11" spans="1:22" x14ac:dyDescent="0.2">
      <c r="A11" s="150" t="s">
        <v>117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2"/>
      <c r="U11" s="104">
        <f>SUM(U9:U10)</f>
        <v>19300</v>
      </c>
    </row>
    <row r="12" spans="1:22" x14ac:dyDescent="0.2">
      <c r="A12" s="111"/>
      <c r="B12" s="62"/>
      <c r="C12" s="111"/>
      <c r="D12" s="112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27"/>
      <c r="R12" s="113"/>
      <c r="S12" s="64"/>
      <c r="T12" s="114"/>
      <c r="U12" s="114"/>
    </row>
    <row r="13" spans="1:22" x14ac:dyDescent="0.2">
      <c r="A13" s="154" t="s">
        <v>16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</row>
    <row r="14" spans="1:22" x14ac:dyDescent="0.2">
      <c r="A14" s="154" t="s">
        <v>67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</row>
    <row r="15" spans="1:22" x14ac:dyDescent="0.2">
      <c r="A15" s="154" t="s">
        <v>68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</row>
    <row r="16" spans="1:22" x14ac:dyDescent="0.2">
      <c r="A16" s="41">
        <v>1</v>
      </c>
      <c r="B16" s="41" t="s">
        <v>34</v>
      </c>
      <c r="C16" s="153" t="s">
        <v>47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</row>
    <row r="17" spans="1:22" x14ac:dyDescent="0.2">
      <c r="A17" s="41">
        <v>2</v>
      </c>
      <c r="B17" s="41" t="s">
        <v>48</v>
      </c>
      <c r="C17" s="153" t="s">
        <v>49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2" ht="13.5" thickBot="1" x14ac:dyDescent="0.25">
      <c r="A18" s="41">
        <v>3</v>
      </c>
      <c r="B18" s="41" t="s">
        <v>50</v>
      </c>
      <c r="C18" s="153" t="s">
        <v>120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</row>
    <row r="19" spans="1:22" x14ac:dyDescent="0.2">
      <c r="A19" s="162" t="s">
        <v>15</v>
      </c>
      <c r="B19" s="161" t="s">
        <v>69</v>
      </c>
      <c r="C19" s="161" t="s">
        <v>20</v>
      </c>
      <c r="D19" s="161" t="s">
        <v>0</v>
      </c>
      <c r="E19" s="146" t="s">
        <v>18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61" t="s">
        <v>10</v>
      </c>
      <c r="R19" s="161" t="s">
        <v>11</v>
      </c>
      <c r="S19" s="139" t="s">
        <v>12</v>
      </c>
      <c r="T19" s="139"/>
      <c r="U19" s="140"/>
    </row>
    <row r="20" spans="1:22" x14ac:dyDescent="0.2">
      <c r="A20" s="163"/>
      <c r="B20" s="156"/>
      <c r="C20" s="156"/>
      <c r="D20" s="156"/>
      <c r="E20" s="5" t="s">
        <v>1</v>
      </c>
      <c r="F20" s="5" t="s">
        <v>2</v>
      </c>
      <c r="G20" s="5" t="s">
        <v>3</v>
      </c>
      <c r="H20" s="5" t="s">
        <v>4</v>
      </c>
      <c r="I20" s="5" t="s">
        <v>3</v>
      </c>
      <c r="J20" s="5" t="s">
        <v>5</v>
      </c>
      <c r="K20" s="5" t="s">
        <v>5</v>
      </c>
      <c r="L20" s="5" t="s">
        <v>4</v>
      </c>
      <c r="M20" s="5" t="s">
        <v>6</v>
      </c>
      <c r="N20" s="5" t="s">
        <v>7</v>
      </c>
      <c r="O20" s="5" t="s">
        <v>8</v>
      </c>
      <c r="P20" s="5" t="s">
        <v>9</v>
      </c>
      <c r="Q20" s="156"/>
      <c r="R20" s="156"/>
      <c r="S20" s="100" t="s">
        <v>21</v>
      </c>
      <c r="T20" s="100" t="s">
        <v>19</v>
      </c>
      <c r="U20" s="67" t="s">
        <v>14</v>
      </c>
    </row>
    <row r="21" spans="1:22" ht="51" x14ac:dyDescent="0.2">
      <c r="A21" s="160">
        <v>3.3</v>
      </c>
      <c r="B21" s="164" t="s">
        <v>118</v>
      </c>
      <c r="C21" s="14" t="s">
        <v>27</v>
      </c>
      <c r="D21" s="48" t="s">
        <v>70</v>
      </c>
      <c r="E21" s="55"/>
      <c r="F21" s="55"/>
      <c r="G21" s="55" t="s">
        <v>29</v>
      </c>
      <c r="H21" s="55"/>
      <c r="I21" s="55"/>
      <c r="J21" s="55"/>
      <c r="K21" s="55"/>
      <c r="L21" s="55"/>
      <c r="M21" s="55"/>
      <c r="N21" s="55"/>
      <c r="O21" s="55"/>
      <c r="P21" s="55"/>
      <c r="Q21" s="14" t="s">
        <v>30</v>
      </c>
      <c r="R21" s="14" t="s">
        <v>38</v>
      </c>
      <c r="S21" s="66">
        <v>1</v>
      </c>
      <c r="T21" s="50">
        <v>10000</v>
      </c>
      <c r="U21" s="107">
        <f>T21</f>
        <v>10000</v>
      </c>
      <c r="V21" s="116"/>
    </row>
    <row r="22" spans="1:22" ht="51" x14ac:dyDescent="0.2">
      <c r="A22" s="160"/>
      <c r="B22" s="164"/>
      <c r="C22" s="14" t="s">
        <v>27</v>
      </c>
      <c r="D22" s="48" t="s">
        <v>123</v>
      </c>
      <c r="E22" s="55"/>
      <c r="F22" s="55"/>
      <c r="G22" s="55" t="s">
        <v>29</v>
      </c>
      <c r="H22" s="55"/>
      <c r="I22" s="55"/>
      <c r="J22" s="55"/>
      <c r="K22" s="55"/>
      <c r="L22" s="55"/>
      <c r="M22" s="55" t="s">
        <v>29</v>
      </c>
      <c r="N22" s="55" t="s">
        <v>29</v>
      </c>
      <c r="O22" s="55" t="s">
        <v>29</v>
      </c>
      <c r="P22" s="55" t="s">
        <v>29</v>
      </c>
      <c r="Q22" s="14" t="s">
        <v>107</v>
      </c>
      <c r="R22" s="14" t="s">
        <v>59</v>
      </c>
      <c r="S22" s="66">
        <v>1</v>
      </c>
      <c r="T22" s="50">
        <v>5000</v>
      </c>
      <c r="U22" s="107">
        <f t="shared" ref="U22:U24" si="0">T22</f>
        <v>5000</v>
      </c>
    </row>
    <row r="23" spans="1:22" ht="51" x14ac:dyDescent="0.2">
      <c r="A23" s="106">
        <v>3.4</v>
      </c>
      <c r="B23" s="18" t="s">
        <v>119</v>
      </c>
      <c r="C23" s="14" t="s">
        <v>27</v>
      </c>
      <c r="D23" s="22" t="s">
        <v>60</v>
      </c>
      <c r="E23" s="55" t="s">
        <v>29</v>
      </c>
      <c r="F23" s="55" t="s">
        <v>29</v>
      </c>
      <c r="G23" s="55" t="s">
        <v>29</v>
      </c>
      <c r="H23" s="55" t="s">
        <v>29</v>
      </c>
      <c r="I23" s="55" t="s">
        <v>29</v>
      </c>
      <c r="J23" s="55" t="s">
        <v>29</v>
      </c>
      <c r="K23" s="55" t="s">
        <v>29</v>
      </c>
      <c r="L23" s="55" t="s">
        <v>29</v>
      </c>
      <c r="M23" s="55" t="s">
        <v>29</v>
      </c>
      <c r="N23" s="55" t="s">
        <v>29</v>
      </c>
      <c r="O23" s="55" t="s">
        <v>29</v>
      </c>
      <c r="P23" s="55" t="s">
        <v>29</v>
      </c>
      <c r="Q23" s="14" t="s">
        <v>28</v>
      </c>
      <c r="R23" s="14" t="s">
        <v>137</v>
      </c>
      <c r="S23" s="66">
        <v>1</v>
      </c>
      <c r="T23" s="68">
        <v>1550</v>
      </c>
      <c r="U23" s="107">
        <f t="shared" si="0"/>
        <v>1550</v>
      </c>
    </row>
    <row r="24" spans="1:22" ht="63.75" x14ac:dyDescent="0.2">
      <c r="A24" s="106">
        <v>3.5</v>
      </c>
      <c r="B24" s="22" t="s">
        <v>122</v>
      </c>
      <c r="C24" s="14" t="s">
        <v>27</v>
      </c>
      <c r="D24" s="20" t="s">
        <v>71</v>
      </c>
      <c r="E24" s="55" t="s">
        <v>29</v>
      </c>
      <c r="F24" s="55" t="s">
        <v>29</v>
      </c>
      <c r="G24" s="55" t="s">
        <v>29</v>
      </c>
      <c r="H24" s="55" t="s">
        <v>29</v>
      </c>
      <c r="I24" s="55"/>
      <c r="J24" s="55"/>
      <c r="K24" s="55"/>
      <c r="L24" s="55"/>
      <c r="M24" s="55"/>
      <c r="N24" s="55"/>
      <c r="O24" s="55"/>
      <c r="P24" s="55"/>
      <c r="Q24" s="14" t="s">
        <v>28</v>
      </c>
      <c r="R24" s="49" t="s">
        <v>38</v>
      </c>
      <c r="S24" s="66">
        <v>1</v>
      </c>
      <c r="T24" s="68">
        <v>5000</v>
      </c>
      <c r="U24" s="107">
        <f t="shared" si="0"/>
        <v>5000</v>
      </c>
    </row>
    <row r="25" spans="1:22" x14ac:dyDescent="0.2">
      <c r="A25" s="150" t="s">
        <v>117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  <c r="U25" s="104">
        <f>SUM(U21:U24)</f>
        <v>21550</v>
      </c>
    </row>
    <row r="26" spans="1:22" ht="13.5" thickBot="1" x14ac:dyDescent="0.25">
      <c r="A26" s="158" t="s">
        <v>121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08">
        <f>U25+U11</f>
        <v>40850</v>
      </c>
    </row>
    <row r="27" spans="1:22" x14ac:dyDescent="0.2">
      <c r="A27" s="60"/>
      <c r="B27" s="61"/>
      <c r="C27" s="27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27"/>
      <c r="R27" s="27"/>
      <c r="S27" s="64"/>
      <c r="T27" s="65"/>
      <c r="U27" s="65"/>
    </row>
  </sheetData>
  <mergeCells count="33">
    <mergeCell ref="A13:U13"/>
    <mergeCell ref="A14:U14"/>
    <mergeCell ref="A15:U15"/>
    <mergeCell ref="S7:U7"/>
    <mergeCell ref="A26:T26"/>
    <mergeCell ref="A21:A22"/>
    <mergeCell ref="C16:U16"/>
    <mergeCell ref="C17:U17"/>
    <mergeCell ref="Q19:Q20"/>
    <mergeCell ref="A19:A20"/>
    <mergeCell ref="E19:P19"/>
    <mergeCell ref="C18:U18"/>
    <mergeCell ref="A25:T25"/>
    <mergeCell ref="S19:U19"/>
    <mergeCell ref="R19:R20"/>
    <mergeCell ref="B19:B20"/>
    <mergeCell ref="D19:D20"/>
    <mergeCell ref="B21:B22"/>
    <mergeCell ref="C19:C20"/>
    <mergeCell ref="A1:U1"/>
    <mergeCell ref="A2:U2"/>
    <mergeCell ref="A3:U3"/>
    <mergeCell ref="A11:T11"/>
    <mergeCell ref="C4:U4"/>
    <mergeCell ref="C5:U5"/>
    <mergeCell ref="C6:U6"/>
    <mergeCell ref="A7:A8"/>
    <mergeCell ref="B7:B8"/>
    <mergeCell ref="C7:C8"/>
    <mergeCell ref="D7:D8"/>
    <mergeCell ref="E7:P7"/>
    <mergeCell ref="Q7:Q8"/>
    <mergeCell ref="R7:R8"/>
  </mergeCells>
  <phoneticPr fontId="0" type="noConversion"/>
  <printOptions horizontalCentered="1"/>
  <pageMargins left="0.39370078740157483" right="0.39370078740157483" top="0.59055118110236227" bottom="0.19685039370078741" header="0" footer="0"/>
  <pageSetup scale="9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4"/>
  <sheetViews>
    <sheetView workbookViewId="0">
      <selection activeCell="J13" sqref="J13"/>
    </sheetView>
  </sheetViews>
  <sheetFormatPr baseColWidth="10" defaultRowHeight="12.75" x14ac:dyDescent="0.2"/>
  <cols>
    <col min="1" max="1" width="2.5703125" customWidth="1"/>
    <col min="2" max="2" width="45.140625" customWidth="1"/>
    <col min="4" max="4" width="8.85546875" bestFit="1" customWidth="1"/>
    <col min="5" max="5" width="9.42578125" bestFit="1" customWidth="1"/>
    <col min="6" max="6" width="8.7109375" bestFit="1" customWidth="1"/>
    <col min="7" max="7" width="7" bestFit="1" customWidth="1"/>
    <col min="8" max="8" width="10.140625" bestFit="1" customWidth="1"/>
    <col min="9" max="9" width="9.42578125" customWidth="1"/>
    <col min="10" max="10" width="23.85546875" customWidth="1"/>
    <col min="11" max="11" width="8.140625" customWidth="1"/>
    <col min="12" max="12" width="10.42578125" bestFit="1" customWidth="1"/>
  </cols>
  <sheetData>
    <row r="1" spans="1:26" s="3" customFormat="1" ht="15.75" x14ac:dyDescent="0.2">
      <c r="A1" s="184" t="s">
        <v>16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26" s="3" customFormat="1" ht="15.75" x14ac:dyDescent="0.2">
      <c r="A2" s="184" t="s">
        <v>67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26" s="3" customFormat="1" ht="15.75" x14ac:dyDescent="0.2">
      <c r="A3" s="184" t="s">
        <v>102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26" s="3" customFormat="1" x14ac:dyDescent="0.2">
      <c r="B4" s="71"/>
      <c r="C4" s="71"/>
      <c r="D4" s="71"/>
      <c r="E4" s="71"/>
      <c r="F4" s="71"/>
      <c r="G4" s="71"/>
      <c r="H4" s="71"/>
      <c r="I4" s="9"/>
      <c r="J4" s="9"/>
    </row>
    <row r="5" spans="1:26" s="3" customFormat="1" ht="25.5" x14ac:dyDescent="0.2">
      <c r="A5" s="72"/>
      <c r="B5" s="99" t="s">
        <v>108</v>
      </c>
      <c r="C5" s="73" t="s">
        <v>25</v>
      </c>
      <c r="D5" s="73" t="s">
        <v>22</v>
      </c>
      <c r="E5" s="185" t="s">
        <v>26</v>
      </c>
      <c r="F5" s="185"/>
      <c r="G5" s="185" t="s">
        <v>73</v>
      </c>
      <c r="H5" s="186"/>
      <c r="I5" s="186"/>
      <c r="J5" s="118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s="3" customFormat="1" x14ac:dyDescent="0.2">
      <c r="A6" s="72"/>
      <c r="B6" s="74"/>
      <c r="C6" s="74"/>
      <c r="D6" s="74"/>
      <c r="E6" s="74" t="s">
        <v>23</v>
      </c>
      <c r="F6" s="74" t="s">
        <v>24</v>
      </c>
      <c r="G6" s="185"/>
      <c r="H6" s="74"/>
      <c r="I6" s="115"/>
      <c r="J6" s="165"/>
      <c r="K6" s="165"/>
      <c r="L6" s="165"/>
      <c r="M6" s="165"/>
      <c r="N6" s="165"/>
      <c r="O6" s="165"/>
      <c r="P6" s="165"/>
      <c r="Q6" s="165"/>
      <c r="R6" s="119"/>
      <c r="S6" s="119"/>
      <c r="T6" s="119"/>
      <c r="U6" s="119"/>
      <c r="V6" s="119"/>
      <c r="W6" s="119"/>
      <c r="X6" s="119"/>
      <c r="Y6" s="119"/>
      <c r="Z6" s="119"/>
    </row>
    <row r="7" spans="1:26" s="3" customFormat="1" ht="18.75" x14ac:dyDescent="0.3">
      <c r="A7" s="173" t="s">
        <v>74</v>
      </c>
      <c r="B7" s="173"/>
      <c r="C7" s="173"/>
      <c r="D7" s="173"/>
      <c r="E7" s="173"/>
      <c r="F7" s="173"/>
      <c r="G7" s="173"/>
      <c r="H7" s="173"/>
      <c r="I7" s="75"/>
      <c r="J7" s="165"/>
      <c r="K7" s="165"/>
      <c r="L7" s="165"/>
      <c r="M7" s="165"/>
      <c r="N7" s="120"/>
      <c r="O7" s="120"/>
      <c r="P7" s="165"/>
      <c r="Q7" s="165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27" customHeight="1" x14ac:dyDescent="0.3">
      <c r="A8" s="187" t="s">
        <v>75</v>
      </c>
      <c r="B8" s="187"/>
      <c r="C8" s="187"/>
      <c r="D8" s="187"/>
      <c r="E8" s="187"/>
      <c r="F8" s="187"/>
      <c r="G8" s="187"/>
      <c r="H8" s="187"/>
      <c r="I8" s="76"/>
      <c r="J8" s="166"/>
      <c r="K8" s="166"/>
      <c r="L8" s="166"/>
      <c r="M8" s="166"/>
      <c r="N8" s="166"/>
      <c r="O8" s="166"/>
      <c r="P8" s="166"/>
      <c r="Q8" s="167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5" x14ac:dyDescent="0.2">
      <c r="A9" s="77">
        <v>2</v>
      </c>
      <c r="B9" s="78" t="s">
        <v>64</v>
      </c>
      <c r="C9" s="79" t="s">
        <v>63</v>
      </c>
      <c r="D9" s="80">
        <v>4000</v>
      </c>
      <c r="E9" s="79">
        <v>1</v>
      </c>
      <c r="F9" s="81">
        <f>D9*E9</f>
        <v>4000</v>
      </c>
      <c r="G9" s="82">
        <v>1</v>
      </c>
      <c r="H9" s="81">
        <f>+F9*E9</f>
        <v>4000</v>
      </c>
      <c r="I9" s="9"/>
      <c r="J9" s="168"/>
      <c r="K9" s="168"/>
      <c r="L9" s="168"/>
      <c r="M9" s="168"/>
      <c r="N9" s="167"/>
      <c r="O9" s="167"/>
      <c r="P9" s="167"/>
      <c r="Q9" s="167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28.5" customHeight="1" x14ac:dyDescent="0.2">
      <c r="A10" s="77"/>
      <c r="B10" s="78" t="s">
        <v>65</v>
      </c>
      <c r="C10" s="79" t="s">
        <v>63</v>
      </c>
      <c r="D10" s="80">
        <v>2500</v>
      </c>
      <c r="E10" s="79">
        <v>1</v>
      </c>
      <c r="F10" s="81">
        <f>D10*E10</f>
        <v>2500</v>
      </c>
      <c r="G10" s="82">
        <v>1</v>
      </c>
      <c r="H10" s="81">
        <f>+F10*E10</f>
        <v>2500</v>
      </c>
      <c r="I10" s="9"/>
      <c r="J10" s="169"/>
      <c r="K10" s="169"/>
      <c r="L10" s="169"/>
      <c r="M10" s="170"/>
      <c r="N10" s="170"/>
      <c r="O10" s="121"/>
      <c r="P10" s="122"/>
      <c r="Q10" s="121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25.5" x14ac:dyDescent="0.2">
      <c r="A11" s="77"/>
      <c r="B11" s="78" t="s">
        <v>66</v>
      </c>
      <c r="C11" s="79" t="s">
        <v>105</v>
      </c>
      <c r="D11" s="80">
        <v>60</v>
      </c>
      <c r="E11" s="79">
        <v>20</v>
      </c>
      <c r="F11" s="81">
        <f>D11*E11</f>
        <v>1200</v>
      </c>
      <c r="G11" s="102">
        <v>1</v>
      </c>
      <c r="H11" s="81">
        <f>+F11*E11</f>
        <v>24000</v>
      </c>
      <c r="I11" s="9"/>
      <c r="J11" s="119"/>
      <c r="K11" s="123"/>
      <c r="L11" s="123"/>
      <c r="M11" s="119"/>
      <c r="N11" s="119"/>
      <c r="O11" s="117"/>
      <c r="P11" s="119"/>
      <c r="Q11" s="117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x14ac:dyDescent="0.2">
      <c r="A12" s="177" t="s">
        <v>46</v>
      </c>
      <c r="B12" s="178"/>
      <c r="C12" s="178"/>
      <c r="D12" s="178"/>
      <c r="E12" s="178"/>
      <c r="F12" s="178"/>
      <c r="G12" s="179"/>
      <c r="H12" s="85">
        <f>+H9+H10+H11</f>
        <v>30500</v>
      </c>
      <c r="I12" s="9"/>
      <c r="J12" s="119"/>
      <c r="K12" s="123"/>
      <c r="L12" s="123"/>
      <c r="M12" s="119"/>
      <c r="N12" s="119"/>
      <c r="O12" s="117"/>
      <c r="P12" s="119"/>
      <c r="Q12" s="117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x14ac:dyDescent="0.2">
      <c r="A13" s="173" t="s">
        <v>76</v>
      </c>
      <c r="B13" s="173"/>
      <c r="C13" s="173"/>
      <c r="D13" s="173"/>
      <c r="E13" s="173"/>
      <c r="F13" s="173"/>
      <c r="G13" s="173"/>
      <c r="H13" s="173"/>
      <c r="I13" s="9"/>
      <c r="J13" s="119"/>
      <c r="K13" s="123"/>
      <c r="L13" s="123"/>
      <c r="M13" s="119"/>
      <c r="N13" s="119"/>
      <c r="O13" s="117"/>
      <c r="P13" s="119"/>
      <c r="Q13" s="117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27.75" customHeight="1" x14ac:dyDescent="0.2">
      <c r="A14" s="187" t="s">
        <v>77</v>
      </c>
      <c r="B14" s="187"/>
      <c r="C14" s="187"/>
      <c r="D14" s="187"/>
      <c r="E14" s="187"/>
      <c r="F14" s="187"/>
      <c r="G14" s="187"/>
      <c r="H14" s="187"/>
      <c r="I14" s="9"/>
      <c r="J14" s="119"/>
      <c r="K14" s="123"/>
      <c r="L14" s="123"/>
      <c r="M14" s="119"/>
      <c r="N14" s="119"/>
      <c r="O14" s="117"/>
      <c r="P14" s="119"/>
      <c r="Q14" s="117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x14ac:dyDescent="0.2">
      <c r="A15" s="72">
        <v>1</v>
      </c>
      <c r="B15" s="86" t="s">
        <v>79</v>
      </c>
      <c r="C15" s="87" t="s">
        <v>78</v>
      </c>
      <c r="D15" s="88">
        <v>10000</v>
      </c>
      <c r="E15" s="89">
        <v>1</v>
      </c>
      <c r="F15" s="80">
        <f>+D15</f>
        <v>10000</v>
      </c>
      <c r="G15" s="90">
        <v>1</v>
      </c>
      <c r="H15" s="80">
        <f>+F15*E15</f>
        <v>10000</v>
      </c>
      <c r="I15" s="9"/>
      <c r="J15" s="119"/>
      <c r="K15" s="123"/>
      <c r="L15" s="123"/>
      <c r="M15" s="119"/>
      <c r="N15" s="119"/>
      <c r="O15" s="117"/>
      <c r="P15" s="119"/>
      <c r="Q15" s="117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25.5" x14ac:dyDescent="0.2">
      <c r="A16" s="72">
        <v>2</v>
      </c>
      <c r="B16" s="86" t="s">
        <v>96</v>
      </c>
      <c r="C16" s="87" t="s">
        <v>82</v>
      </c>
      <c r="D16" s="88">
        <v>2000</v>
      </c>
      <c r="E16" s="89">
        <v>1</v>
      </c>
      <c r="F16" s="80">
        <f>+D16</f>
        <v>2000</v>
      </c>
      <c r="G16" s="90">
        <v>1</v>
      </c>
      <c r="H16" s="80">
        <f>+F16*E16</f>
        <v>2000</v>
      </c>
      <c r="I16" s="9"/>
      <c r="J16" s="119"/>
      <c r="K16" s="123"/>
      <c r="L16" s="123"/>
      <c r="M16" s="119"/>
      <c r="N16" s="119"/>
      <c r="O16" s="117"/>
      <c r="P16" s="119"/>
      <c r="Q16" s="117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1:26" x14ac:dyDescent="0.2">
      <c r="A17" s="72">
        <v>3</v>
      </c>
      <c r="B17" s="86" t="s">
        <v>95</v>
      </c>
      <c r="C17" s="87" t="s">
        <v>81</v>
      </c>
      <c r="D17" s="88">
        <v>7000</v>
      </c>
      <c r="E17" s="89">
        <v>1</v>
      </c>
      <c r="F17" s="80">
        <f>+D17</f>
        <v>7000</v>
      </c>
      <c r="G17" s="90">
        <v>1</v>
      </c>
      <c r="H17" s="80">
        <f>+F17*E17</f>
        <v>7000</v>
      </c>
      <c r="I17" s="9"/>
      <c r="J17" s="119"/>
      <c r="K17" s="123"/>
      <c r="L17" s="123"/>
      <c r="M17" s="119"/>
      <c r="N17" s="119"/>
      <c r="O17" s="117"/>
      <c r="P17" s="119"/>
      <c r="Q17" s="117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1:26" x14ac:dyDescent="0.2">
      <c r="A18" s="177" t="s">
        <v>46</v>
      </c>
      <c r="B18" s="178"/>
      <c r="C18" s="178"/>
      <c r="D18" s="178"/>
      <c r="E18" s="178"/>
      <c r="F18" s="178"/>
      <c r="G18" s="179"/>
      <c r="H18" s="85">
        <f>H14+H15+H16+H17</f>
        <v>19000</v>
      </c>
      <c r="I18" s="9"/>
      <c r="J18" s="119"/>
      <c r="K18" s="123"/>
      <c r="L18" s="123"/>
      <c r="M18" s="119"/>
      <c r="N18" s="119"/>
      <c r="O18" s="117"/>
      <c r="P18" s="119"/>
      <c r="Q18" s="117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1:26" x14ac:dyDescent="0.2">
      <c r="A19" s="173" t="s">
        <v>83</v>
      </c>
      <c r="B19" s="173"/>
      <c r="C19" s="173"/>
      <c r="D19" s="173"/>
      <c r="E19" s="173"/>
      <c r="F19" s="173"/>
      <c r="G19" s="173"/>
      <c r="H19" s="173"/>
      <c r="I19" s="9"/>
      <c r="J19" s="119"/>
      <c r="K19" s="123"/>
      <c r="L19" s="123"/>
      <c r="M19" s="119"/>
      <c r="N19" s="119"/>
      <c r="O19" s="117"/>
      <c r="P19" s="119"/>
      <c r="Q19" s="117"/>
      <c r="R19" s="119"/>
      <c r="S19" s="119"/>
      <c r="T19" s="119"/>
      <c r="U19" s="119"/>
      <c r="V19" s="119"/>
      <c r="W19" s="119"/>
      <c r="X19" s="119"/>
      <c r="Y19" s="119"/>
      <c r="Z19" s="119"/>
    </row>
    <row r="20" spans="1:26" x14ac:dyDescent="0.2">
      <c r="A20" s="174" t="s">
        <v>84</v>
      </c>
      <c r="B20" s="175"/>
      <c r="C20" s="175"/>
      <c r="D20" s="175"/>
      <c r="E20" s="175"/>
      <c r="F20" s="175"/>
      <c r="G20" s="175"/>
      <c r="H20" s="176"/>
      <c r="I20" s="9"/>
      <c r="J20" s="119"/>
      <c r="K20" s="123"/>
      <c r="L20" s="123"/>
      <c r="M20" s="119"/>
      <c r="N20" s="119"/>
      <c r="O20" s="117"/>
      <c r="P20" s="119"/>
      <c r="Q20" s="117"/>
      <c r="R20" s="119"/>
      <c r="S20" s="119"/>
      <c r="T20" s="119"/>
      <c r="U20" s="119"/>
      <c r="V20" s="119"/>
      <c r="W20" s="119"/>
      <c r="X20" s="119"/>
      <c r="Y20" s="119"/>
      <c r="Z20" s="119"/>
    </row>
    <row r="21" spans="1:26" ht="13.5" x14ac:dyDescent="0.2">
      <c r="A21" s="72">
        <v>1</v>
      </c>
      <c r="B21" s="78" t="s">
        <v>97</v>
      </c>
      <c r="C21" s="97" t="s">
        <v>98</v>
      </c>
      <c r="D21" s="91">
        <v>1000</v>
      </c>
      <c r="E21" s="79">
        <v>10</v>
      </c>
      <c r="F21" s="80">
        <f>+D21</f>
        <v>1000</v>
      </c>
      <c r="G21" s="90">
        <v>1</v>
      </c>
      <c r="H21" s="80">
        <f>+F21*E21</f>
        <v>10000</v>
      </c>
      <c r="I21" s="9"/>
      <c r="J21" s="119"/>
      <c r="K21" s="123"/>
      <c r="L21" s="123"/>
      <c r="M21" s="119"/>
      <c r="N21" s="119"/>
      <c r="O21" s="117"/>
      <c r="P21" s="119"/>
      <c r="Q21" s="117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1:26" ht="13.5" x14ac:dyDescent="0.2">
      <c r="A22" s="72">
        <v>2</v>
      </c>
      <c r="B22" s="78" t="s">
        <v>85</v>
      </c>
      <c r="C22" s="97" t="s">
        <v>99</v>
      </c>
      <c r="D22" s="91">
        <v>2000</v>
      </c>
      <c r="E22" s="79">
        <v>2</v>
      </c>
      <c r="F22" s="80">
        <f>+D22</f>
        <v>2000</v>
      </c>
      <c r="G22" s="90">
        <v>1</v>
      </c>
      <c r="H22" s="80">
        <f>+F22*E22</f>
        <v>4000</v>
      </c>
      <c r="I22" s="9"/>
      <c r="J22" s="119"/>
      <c r="K22" s="123"/>
      <c r="L22" s="119"/>
      <c r="M22" s="119"/>
      <c r="N22" s="119"/>
      <c r="O22" s="119"/>
      <c r="P22" s="119"/>
      <c r="Q22" s="117"/>
      <c r="R22" s="119"/>
      <c r="S22" s="119"/>
      <c r="T22" s="119"/>
      <c r="U22" s="119"/>
      <c r="V22" s="119"/>
      <c r="W22" s="119"/>
      <c r="X22" s="119"/>
      <c r="Y22" s="119"/>
      <c r="Z22" s="119"/>
    </row>
    <row r="23" spans="1:26" ht="18.75" customHeight="1" x14ac:dyDescent="0.2">
      <c r="A23" s="72">
        <v>3</v>
      </c>
      <c r="B23" s="78" t="s">
        <v>100</v>
      </c>
      <c r="C23" s="97" t="s">
        <v>101</v>
      </c>
      <c r="D23" s="91">
        <v>500</v>
      </c>
      <c r="E23" s="79">
        <v>20</v>
      </c>
      <c r="F23" s="80">
        <f>+D23</f>
        <v>500</v>
      </c>
      <c r="G23" s="90">
        <v>1</v>
      </c>
      <c r="H23" s="80">
        <f>+F23*E23</f>
        <v>10000</v>
      </c>
      <c r="I23" s="84"/>
      <c r="J23" s="117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1:26" x14ac:dyDescent="0.2">
      <c r="A24" s="72">
        <v>4</v>
      </c>
      <c r="B24" s="78" t="s">
        <v>87</v>
      </c>
      <c r="C24" s="89" t="s">
        <v>86</v>
      </c>
      <c r="D24" s="88">
        <v>100</v>
      </c>
      <c r="E24" s="92">
        <v>50</v>
      </c>
      <c r="F24" s="80">
        <f>+D24</f>
        <v>100</v>
      </c>
      <c r="G24" s="93">
        <v>1</v>
      </c>
      <c r="H24" s="80">
        <f>+F24*E24</f>
        <v>5000</v>
      </c>
      <c r="I24" s="9"/>
      <c r="J24" s="117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26" x14ac:dyDescent="0.2">
      <c r="A25" s="177" t="s">
        <v>46</v>
      </c>
      <c r="B25" s="178"/>
      <c r="C25" s="178"/>
      <c r="D25" s="178"/>
      <c r="E25" s="178"/>
      <c r="F25" s="178"/>
      <c r="G25" s="179"/>
      <c r="H25" s="98">
        <f>H21+H22+H23+H24</f>
        <v>29000</v>
      </c>
      <c r="I25" s="9"/>
      <c r="J25" s="117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</row>
    <row r="26" spans="1:26" x14ac:dyDescent="0.2">
      <c r="A26" s="180" t="s">
        <v>88</v>
      </c>
      <c r="B26" s="181"/>
      <c r="C26" s="181"/>
      <c r="D26" s="181"/>
      <c r="E26" s="181"/>
      <c r="F26" s="181"/>
      <c r="G26" s="181"/>
      <c r="H26" s="182"/>
      <c r="I26" s="9"/>
      <c r="J26" s="8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183" t="s">
        <v>89</v>
      </c>
      <c r="B27" s="175"/>
      <c r="C27" s="175"/>
      <c r="D27" s="175"/>
      <c r="E27" s="175"/>
      <c r="F27" s="175"/>
      <c r="G27" s="175"/>
      <c r="H27" s="176"/>
      <c r="I27" s="9"/>
      <c r="J27" s="8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x14ac:dyDescent="0.2">
      <c r="A28" s="72">
        <v>1</v>
      </c>
      <c r="B28" s="78" t="s">
        <v>90</v>
      </c>
      <c r="C28" s="89" t="s">
        <v>91</v>
      </c>
      <c r="D28" s="88">
        <v>10000</v>
      </c>
      <c r="E28" s="89">
        <v>1</v>
      </c>
      <c r="F28" s="80">
        <f>+D28</f>
        <v>10000</v>
      </c>
      <c r="G28" s="90">
        <v>1</v>
      </c>
      <c r="H28" s="80">
        <f>+F28*E28</f>
        <v>10000</v>
      </c>
      <c r="I28" s="9"/>
      <c r="J28" s="8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72">
        <v>2</v>
      </c>
      <c r="B29" s="78" t="s">
        <v>92</v>
      </c>
      <c r="C29" s="89" t="s">
        <v>91</v>
      </c>
      <c r="D29" s="88">
        <v>4000</v>
      </c>
      <c r="E29" s="89">
        <v>1</v>
      </c>
      <c r="F29" s="80">
        <f>+D29</f>
        <v>4000</v>
      </c>
      <c r="G29" s="90">
        <v>1</v>
      </c>
      <c r="H29" s="80">
        <f>+F29*E29</f>
        <v>4000</v>
      </c>
      <c r="I29" s="9"/>
      <c r="J29" s="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x14ac:dyDescent="0.2">
      <c r="A30" s="72">
        <v>3</v>
      </c>
      <c r="B30" s="78" t="s">
        <v>61</v>
      </c>
      <c r="C30" s="89" t="s">
        <v>91</v>
      </c>
      <c r="D30" s="88">
        <v>250</v>
      </c>
      <c r="E30" s="89">
        <v>8</v>
      </c>
      <c r="F30" s="80">
        <f>+D30</f>
        <v>250</v>
      </c>
      <c r="G30" s="94">
        <v>1</v>
      </c>
      <c r="H30" s="80">
        <f>+F30*E30</f>
        <v>2000</v>
      </c>
      <c r="I30" s="83"/>
      <c r="J30" s="8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72">
        <v>4</v>
      </c>
      <c r="B31" s="78" t="s">
        <v>93</v>
      </c>
      <c r="C31" s="89" t="s">
        <v>91</v>
      </c>
      <c r="D31" s="88">
        <v>1000</v>
      </c>
      <c r="E31" s="89">
        <v>5</v>
      </c>
      <c r="F31" s="80">
        <f>+D31</f>
        <v>1000</v>
      </c>
      <c r="G31" s="90">
        <v>1</v>
      </c>
      <c r="H31" s="80">
        <f>+F31*E31</f>
        <v>5000</v>
      </c>
      <c r="I31" s="9"/>
      <c r="J31" s="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77" t="s">
        <v>46</v>
      </c>
      <c r="B32" s="178"/>
      <c r="C32" s="178"/>
      <c r="D32" s="178"/>
      <c r="E32" s="178"/>
      <c r="F32" s="178"/>
      <c r="G32" s="179"/>
      <c r="H32" s="85">
        <f>H28+H29+H30+H31</f>
        <v>21000</v>
      </c>
      <c r="I32" s="9"/>
      <c r="J32" s="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x14ac:dyDescent="0.3">
      <c r="A33" s="171" t="s">
        <v>94</v>
      </c>
      <c r="B33" s="171"/>
      <c r="C33" s="171"/>
      <c r="D33" s="171"/>
      <c r="E33" s="171"/>
      <c r="F33" s="171"/>
      <c r="G33" s="172"/>
      <c r="H33" s="95">
        <f>H12+H18+H25+H32</f>
        <v>99500</v>
      </c>
      <c r="I33" s="9"/>
      <c r="J33" s="8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9:26" x14ac:dyDescent="0.2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9:26" x14ac:dyDescent="0.2"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9:26" x14ac:dyDescent="0.2"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9:26" x14ac:dyDescent="0.2"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9:26" x14ac:dyDescent="0.2"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9:26" x14ac:dyDescent="0.2"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9:26" x14ac:dyDescent="0.2"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9:26" x14ac:dyDescent="0.2"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9:26" x14ac:dyDescent="0.2"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9:26" x14ac:dyDescent="0.2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9:26" x14ac:dyDescent="0.2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9:26" x14ac:dyDescent="0.2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9:26" x14ac:dyDescent="0.2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9:26" x14ac:dyDescent="0.2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9:26" x14ac:dyDescent="0.2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9:26" x14ac:dyDescent="0.2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9:26" x14ac:dyDescent="0.2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9:26" x14ac:dyDescent="0.2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9:26" x14ac:dyDescent="0.2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9:26" x14ac:dyDescent="0.2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9:26" x14ac:dyDescent="0.2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9:26" x14ac:dyDescent="0.2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9:26" x14ac:dyDescent="0.2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9:26" x14ac:dyDescent="0.2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9:26" x14ac:dyDescent="0.2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9:26" x14ac:dyDescent="0.2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9:26" x14ac:dyDescent="0.2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9:26" x14ac:dyDescent="0.2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9:26" x14ac:dyDescent="0.2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9:26" x14ac:dyDescent="0.2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9:26" x14ac:dyDescent="0.2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9:26" x14ac:dyDescent="0.2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9:26" x14ac:dyDescent="0.2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9:26" x14ac:dyDescent="0.2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9:26" x14ac:dyDescent="0.2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9:26" x14ac:dyDescent="0.2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9:26" x14ac:dyDescent="0.2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9:26" x14ac:dyDescent="0.2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9:26" x14ac:dyDescent="0.2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9:26" x14ac:dyDescent="0.2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9:26" x14ac:dyDescent="0.2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9:26" x14ac:dyDescent="0.2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9:26" x14ac:dyDescent="0.2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9:26" x14ac:dyDescent="0.2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9:26" x14ac:dyDescent="0.2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9:26" x14ac:dyDescent="0.2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9:26" x14ac:dyDescent="0.2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9:26" x14ac:dyDescent="0.2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9:26" x14ac:dyDescent="0.2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9:26" x14ac:dyDescent="0.2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9:26" x14ac:dyDescent="0.2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9:26" x14ac:dyDescent="0.2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9:26" x14ac:dyDescent="0.2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9:26" x14ac:dyDescent="0.2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9:26" x14ac:dyDescent="0.2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9:26" x14ac:dyDescent="0.2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9:26" x14ac:dyDescent="0.2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9:26" x14ac:dyDescent="0.2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9:26" x14ac:dyDescent="0.2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9:26" x14ac:dyDescent="0.2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9:26" x14ac:dyDescent="0.2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9:26" x14ac:dyDescent="0.2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9:26" x14ac:dyDescent="0.2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9:26" x14ac:dyDescent="0.2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9:26" x14ac:dyDescent="0.2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9:26" x14ac:dyDescent="0.2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9:26" x14ac:dyDescent="0.2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9:26" x14ac:dyDescent="0.2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9:26" x14ac:dyDescent="0.2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9:26" x14ac:dyDescent="0.2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9:26" x14ac:dyDescent="0.2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9:26" x14ac:dyDescent="0.2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9:26" x14ac:dyDescent="0.2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9:26" x14ac:dyDescent="0.2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9:26" x14ac:dyDescent="0.2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9:26" x14ac:dyDescent="0.2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9:26" x14ac:dyDescent="0.2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9:26" x14ac:dyDescent="0.2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9:26" x14ac:dyDescent="0.2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9:26" x14ac:dyDescent="0.2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9:26" x14ac:dyDescent="0.2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9:26" x14ac:dyDescent="0.2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9:26" x14ac:dyDescent="0.2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9:26" x14ac:dyDescent="0.2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9:26" x14ac:dyDescent="0.2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9:26" x14ac:dyDescent="0.2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9:26" x14ac:dyDescent="0.2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9:26" x14ac:dyDescent="0.2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9:26" x14ac:dyDescent="0.2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9:26" x14ac:dyDescent="0.2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9:26" x14ac:dyDescent="0.2"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9:26" x14ac:dyDescent="0.2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9:26" x14ac:dyDescent="0.2"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9:26" x14ac:dyDescent="0.2"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9:26" x14ac:dyDescent="0.2"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9:26" x14ac:dyDescent="0.2"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9:26" x14ac:dyDescent="0.2"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9:26" x14ac:dyDescent="0.2"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9:26" x14ac:dyDescent="0.2"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9:26" x14ac:dyDescent="0.2"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9:26" x14ac:dyDescent="0.2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9:26" x14ac:dyDescent="0.2"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9:26" x14ac:dyDescent="0.2"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9:26" x14ac:dyDescent="0.2"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9:26" x14ac:dyDescent="0.2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9:26" x14ac:dyDescent="0.2"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9:26" x14ac:dyDescent="0.2"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9:26" x14ac:dyDescent="0.2"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9:26" x14ac:dyDescent="0.2"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9:26" x14ac:dyDescent="0.2"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9:26" x14ac:dyDescent="0.2"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9:26" x14ac:dyDescent="0.2"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9:26" x14ac:dyDescent="0.2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9:26" x14ac:dyDescent="0.2"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9:26" x14ac:dyDescent="0.2"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9:26" x14ac:dyDescent="0.2"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9:26" x14ac:dyDescent="0.2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9:26" x14ac:dyDescent="0.2"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9:26" x14ac:dyDescent="0.2"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9:26" x14ac:dyDescent="0.2"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9:26" x14ac:dyDescent="0.2"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9:26" x14ac:dyDescent="0.2"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9:26" x14ac:dyDescent="0.2"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9:26" x14ac:dyDescent="0.2"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9:26" x14ac:dyDescent="0.2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9:26" x14ac:dyDescent="0.2"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9:26" x14ac:dyDescent="0.2"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9:26" x14ac:dyDescent="0.2"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9:26" x14ac:dyDescent="0.2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9:26" x14ac:dyDescent="0.2"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9:26" x14ac:dyDescent="0.2"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9:26" x14ac:dyDescent="0.2"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9:26" x14ac:dyDescent="0.2"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9:26" x14ac:dyDescent="0.2"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9:26" x14ac:dyDescent="0.2"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9:26" x14ac:dyDescent="0.2"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9:26" x14ac:dyDescent="0.2"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9:26" x14ac:dyDescent="0.2"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9:26" x14ac:dyDescent="0.2"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9:26" x14ac:dyDescent="0.2"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9:26" x14ac:dyDescent="0.2"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9:26" x14ac:dyDescent="0.2"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9:26" x14ac:dyDescent="0.2"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9:26" x14ac:dyDescent="0.2"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9:26" x14ac:dyDescent="0.2"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9:26" x14ac:dyDescent="0.2"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9:26" x14ac:dyDescent="0.2"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9:26" x14ac:dyDescent="0.2"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9:26" x14ac:dyDescent="0.2"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9:26" x14ac:dyDescent="0.2"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9:26" x14ac:dyDescent="0.2"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9:26" x14ac:dyDescent="0.2"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9:26" x14ac:dyDescent="0.2"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9:26" x14ac:dyDescent="0.2"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9:26" x14ac:dyDescent="0.2"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9:26" x14ac:dyDescent="0.2"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9:26" x14ac:dyDescent="0.2"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9:26" x14ac:dyDescent="0.2"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9:26" x14ac:dyDescent="0.2"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9:26" x14ac:dyDescent="0.2"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9:26" x14ac:dyDescent="0.2"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9:26" x14ac:dyDescent="0.2"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9:26" x14ac:dyDescent="0.2"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9:26" x14ac:dyDescent="0.2"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9:26" x14ac:dyDescent="0.2"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9:26" x14ac:dyDescent="0.2"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</sheetData>
  <mergeCells count="30">
    <mergeCell ref="A18:G18"/>
    <mergeCell ref="A1:J1"/>
    <mergeCell ref="A2:J2"/>
    <mergeCell ref="A3:J3"/>
    <mergeCell ref="E5:F5"/>
    <mergeCell ref="G5:G6"/>
    <mergeCell ref="H5:I5"/>
    <mergeCell ref="A7:H7"/>
    <mergeCell ref="A8:H8"/>
    <mergeCell ref="A12:G12"/>
    <mergeCell ref="A13:H13"/>
    <mergeCell ref="A14:H14"/>
    <mergeCell ref="J6:J7"/>
    <mergeCell ref="A33:G33"/>
    <mergeCell ref="A19:H19"/>
    <mergeCell ref="A20:H20"/>
    <mergeCell ref="A25:G25"/>
    <mergeCell ref="A26:H26"/>
    <mergeCell ref="A27:H27"/>
    <mergeCell ref="A32:G32"/>
    <mergeCell ref="Q6:Q7"/>
    <mergeCell ref="J8:Q8"/>
    <mergeCell ref="J9:Q9"/>
    <mergeCell ref="J10:L10"/>
    <mergeCell ref="M10:N10"/>
    <mergeCell ref="K6:K7"/>
    <mergeCell ref="L6:L7"/>
    <mergeCell ref="M6:M7"/>
    <mergeCell ref="N6:O6"/>
    <mergeCell ref="P6:P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Proteccion y control</vt:lpstr>
      <vt:lpstr>Manejo de recursos</vt:lpstr>
      <vt:lpstr>Uso Publico</vt:lpstr>
      <vt:lpstr>Presupuesto xx</vt:lpstr>
      <vt:lpstr>'Manejo de recursos'!Área_de_impresión</vt:lpstr>
      <vt:lpstr>'Uso Publico'!Área_de_impresión</vt:lpstr>
    </vt:vector>
  </TitlesOfParts>
  <Company>CONAP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Usuario</cp:lastModifiedBy>
  <cp:lastPrinted>2001-09-14T15:41:22Z</cp:lastPrinted>
  <dcterms:created xsi:type="dcterms:W3CDTF">2001-01-15T17:49:33Z</dcterms:created>
  <dcterms:modified xsi:type="dcterms:W3CDTF">2015-10-16T17:40:54Z</dcterms:modified>
</cp:coreProperties>
</file>